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161" windowWidth="17085" windowHeight="13500" activeTab="2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<sst xmlns="http://schemas.openxmlformats.org/spreadsheetml/2006/main" count="160" uniqueCount="41">
  <si>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</si>
  <si>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</si>
  <si>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</si>
  <si>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</si>
  <si>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</si>
  <si>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</si>
  <si>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</si>
  <si>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</si>
  <si>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</si>
  <si>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</si>
  <si>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</si>
  <si>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</si>
  <si>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</si>
  <si>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</si>
  <si>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</si>
  <si>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Juan Fernandez</t>
  </si>
  <si>
    <t>Bulle</t>
  </si>
  <si>
    <t>Jarod Pinto</t>
  </si>
  <si>
    <t>Domdidier</t>
  </si>
  <si>
    <t>Vincent Rimaz</t>
  </si>
  <si>
    <t>Jonathan Roibal</t>
  </si>
  <si>
    <t>Fribourg</t>
  </si>
  <si>
    <t>Luca Garcia</t>
  </si>
  <si>
    <t>Marly</t>
  </si>
  <si>
    <t>Suvethan Paramanathan</t>
  </si>
  <si>
    <t>Floran Heimann</t>
  </si>
  <si>
    <t>Marius Grandgirard</t>
  </si>
  <si>
    <t>Estavayer</t>
  </si>
  <si>
    <t>Benjamin Meylan</t>
  </si>
  <si>
    <t>Vincent Jouan</t>
  </si>
  <si>
    <t>Rossens</t>
  </si>
  <si>
    <t>Milo Blum</t>
  </si>
  <si>
    <t>Xavier Grunebaum</t>
  </si>
  <si>
    <t>Arnaud Chablais</t>
  </si>
  <si>
    <t>Bryan Virdis</t>
  </si>
  <si>
    <t>Silvio Portmann</t>
  </si>
  <si>
    <t>Quentin Borel</t>
  </si>
  <si>
    <t>Bastien de Blasio</t>
  </si>
  <si>
    <t>Alexis Vitali</t>
  </si>
  <si>
    <t>Lucien Haas</t>
  </si>
  <si>
    <t>Jean-Denis Fahrni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</si>
</sst>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 applyProtection="1">
      <alignment horizontal="center"/>
      <protection locked="0"/>
    </xf>
    <xf numFmtId="0" fontId="0" fillId="8" borderId="23" xfId="0" applyFill="1" applyBorder="1" applyAlignment="1" applyProtection="1">
      <alignment/>
      <protection locked="0"/>
    </xf>
    <xf numFmtId="0" fontId="0" fillId="8" borderId="24" xfId="0" applyFill="1" applyBorder="1" applyAlignment="1">
      <alignment horizontal="centerContinuous"/>
    </xf>
    <xf numFmtId="0" fontId="0" fillId="8" borderId="25" xfId="0" applyFill="1" applyBorder="1" applyAlignment="1" quotePrefix="1">
      <alignment horizontal="centerContinuous"/>
    </xf>
    <xf numFmtId="0" fontId="0" fillId="8" borderId="22" xfId="0" applyFill="1" applyBorder="1" applyAlignment="1">
      <alignment horizontal="centerContinuous"/>
    </xf>
    <xf numFmtId="0" fontId="0" fillId="8" borderId="25" xfId="0" applyFill="1" applyBorder="1" applyAlignment="1">
      <alignment horizontal="centerContinuous"/>
    </xf>
    <xf numFmtId="0" fontId="0" fillId="8" borderId="26" xfId="0" applyFill="1" applyBorder="1" applyAlignment="1">
      <alignment horizontal="centerContinuous"/>
    </xf>
    <xf numFmtId="0" fontId="0" fillId="8" borderId="27" xfId="0" applyFill="1" applyBorder="1" applyAlignment="1">
      <alignment horizontal="centerContinuous"/>
    </xf>
    <xf numFmtId="0" fontId="0" fillId="8" borderId="28" xfId="0" applyFill="1" applyBorder="1" applyAlignment="1">
      <alignment horizontal="centerContinuous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/>
      <protection locked="0"/>
    </xf>
    <xf numFmtId="0" fontId="0" fillId="8" borderId="32" xfId="0" applyFill="1" applyBorder="1" applyAlignment="1">
      <alignment horizontal="centerContinuous"/>
    </xf>
    <xf numFmtId="0" fontId="0" fillId="8" borderId="33" xfId="0" applyFill="1" applyBorder="1" applyAlignment="1">
      <alignment horizontal="centerContinuous"/>
    </xf>
    <xf numFmtId="0" fontId="0" fillId="8" borderId="30" xfId="0" applyFill="1" applyBorder="1" applyAlignment="1">
      <alignment horizontal="centerContinuous"/>
    </xf>
    <xf numFmtId="0" fontId="0" fillId="8" borderId="34" xfId="0" applyFill="1" applyBorder="1" applyAlignment="1">
      <alignment horizontal="centerContinuous"/>
    </xf>
    <xf numFmtId="0" fontId="0" fillId="8" borderId="35" xfId="0" applyFill="1" applyBorder="1" applyAlignment="1">
      <alignment horizontal="centerContinuous"/>
    </xf>
    <xf numFmtId="0" fontId="0" fillId="8" borderId="36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7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37" xfId="0" applyFill="1" applyBorder="1" applyAlignment="1" applyProtection="1">
      <alignment/>
      <protection locked="0"/>
    </xf>
    <xf numFmtId="0" fontId="0" fillId="8" borderId="27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/>
      <protection locked="0"/>
    </xf>
    <xf numFmtId="0" fontId="0" fillId="8" borderId="39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44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8" borderId="45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47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50" xfId="0" applyFill="1" applyBorder="1" applyAlignment="1">
      <alignment/>
    </xf>
    <xf numFmtId="0" fontId="0" fillId="8" borderId="49" xfId="0" applyFill="1" applyBorder="1" applyAlignment="1">
      <alignment/>
    </xf>
    <xf numFmtId="0" fontId="0" fillId="8" borderId="51" xfId="0" applyFill="1" applyBorder="1" applyAlignment="1" applyProtection="1">
      <alignment/>
      <protection locked="0"/>
    </xf>
    <xf numFmtId="0" fontId="0" fillId="8" borderId="52" xfId="0" applyFill="1" applyBorder="1" applyAlignment="1" applyProtection="1">
      <alignment/>
      <protection locked="0"/>
    </xf>
    <xf numFmtId="0" fontId="0" fillId="8" borderId="53" xfId="0" applyFill="1" applyBorder="1" applyAlignment="1" applyProtection="1">
      <alignment/>
      <protection locked="0"/>
    </xf>
    <xf numFmtId="0" fontId="0" fillId="8" borderId="54" xfId="0" applyFill="1" applyBorder="1" applyAlignment="1" applyProtection="1">
      <alignment/>
      <protection locked="0"/>
    </xf>
    <xf numFmtId="0" fontId="0" fillId="8" borderId="55" xfId="0" applyFill="1" applyBorder="1" applyAlignment="1">
      <alignment/>
    </xf>
    <xf numFmtId="0" fontId="0" fillId="8" borderId="56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59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59" xfId="0" applyFill="1" applyBorder="1" applyAlignment="1" applyProtection="1">
      <alignment/>
      <protection locked="0"/>
    </xf>
    <xf numFmtId="0" fontId="0" fillId="8" borderId="32" xfId="0" applyFill="1" applyBorder="1" applyAlignment="1" applyProtection="1">
      <alignment/>
      <protection locked="0"/>
    </xf>
    <xf numFmtId="0" fontId="0" fillId="8" borderId="60" xfId="0" applyFill="1" applyBorder="1" applyAlignment="1" applyProtection="1">
      <alignment/>
      <protection locked="0"/>
    </xf>
    <xf numFmtId="0" fontId="0" fillId="8" borderId="61" xfId="0" applyFill="1" applyBorder="1" applyAlignment="1" applyProtection="1">
      <alignment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63" xfId="0" applyFill="1" applyBorder="1" applyAlignment="1">
      <alignment/>
    </xf>
    <xf numFmtId="0" fontId="0" fillId="8" borderId="6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" fillId="8" borderId="65" xfId="0" applyFont="1" applyFill="1" applyBorder="1" applyAlignment="1" applyProtection="1">
      <alignment horizontal="centerContinuous" vertical="center"/>
      <protection locked="0"/>
    </xf>
    <xf numFmtId="0" fontId="2" fillId="8" borderId="47" xfId="0" applyFont="1" applyFill="1" applyBorder="1" applyAlignment="1" applyProtection="1">
      <alignment horizontal="centerContinuous" vertical="center"/>
      <protection locked="0"/>
    </xf>
    <xf numFmtId="0" fontId="2" fillId="8" borderId="66" xfId="0" applyFont="1" applyFill="1" applyBorder="1" applyAlignment="1" applyProtection="1">
      <alignment vertical="center"/>
      <protection locked="0"/>
    </xf>
    <xf numFmtId="0" fontId="2" fillId="8" borderId="52" xfId="0" applyFont="1" applyFill="1" applyBorder="1" applyAlignment="1" applyProtection="1">
      <alignment horizontal="centerContinuous" vertical="center"/>
      <protection locked="0"/>
    </xf>
    <xf numFmtId="0" fontId="2" fillId="8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8" borderId="24" xfId="0" applyFill="1" applyBorder="1" applyAlignment="1" applyProtection="1">
      <alignment horizontal="centerContinuous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" fillId="8" borderId="71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YRI06HLV\TNL\2014-2015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C68" sqref="C68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1">
        <v>41965</v>
      </c>
      <c r="Q1" s="121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1</v>
      </c>
      <c r="F2" s="49"/>
      <c r="G2" s="50">
        <f>SUM(P16,P19,P22,P25,P28)</f>
        <v>5</v>
      </c>
      <c r="H2" s="51"/>
      <c r="I2" s="48">
        <f>SUM(Q16,Q19,Q22,Q25,Q28)</f>
        <v>9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0</v>
      </c>
      <c r="F3" s="51"/>
      <c r="G3" s="50">
        <f>SUM(P17,P20,P23,P26,Q28)</f>
        <v>1</v>
      </c>
      <c r="H3" s="51"/>
      <c r="I3" s="53">
        <f>SUM(Q17,Q20,Q23,Q26,P28)</f>
        <v>12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19</v>
      </c>
      <c r="D4" s="47" t="s">
        <v>18</v>
      </c>
      <c r="E4" s="48">
        <f t="shared" si="0"/>
        <v>3</v>
      </c>
      <c r="F4" s="49"/>
      <c r="G4" s="50">
        <f>SUM(P18,Q20,P24,Q25,P29)</f>
        <v>10</v>
      </c>
      <c r="H4" s="51"/>
      <c r="I4" s="53">
        <f>SUM(Q18,P20,Q24,P25,Q29)</f>
        <v>4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20</v>
      </c>
      <c r="D5" s="47" t="s">
        <v>21</v>
      </c>
      <c r="E5" s="48">
        <f t="shared" si="0"/>
        <v>2</v>
      </c>
      <c r="F5" s="51"/>
      <c r="G5" s="50">
        <f>SUM(Q18,P21,Q22,Q26,P30)</f>
        <v>6</v>
      </c>
      <c r="H5" s="51"/>
      <c r="I5" s="53">
        <f>SUM(P18,Q21,P22,P26,Q30)</f>
        <v>8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22</v>
      </c>
      <c r="D6" s="47" t="s">
        <v>23</v>
      </c>
      <c r="E6" s="48">
        <f t="shared" si="0"/>
        <v>4</v>
      </c>
      <c r="F6" s="51"/>
      <c r="G6" s="50">
        <f>SUM(Q17,Q19,Q24,P27,Q30)</f>
        <v>12</v>
      </c>
      <c r="H6" s="51"/>
      <c r="I6" s="53">
        <f>SUM(P17,P19,P24,Q27,P30)</f>
        <v>1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Juan Fernandez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Jarod Pinto</v>
      </c>
      <c r="D17" s="78" t="str">
        <f>C6</f>
        <v>Luca Garcia</v>
      </c>
      <c r="E17" s="79">
        <v>1</v>
      </c>
      <c r="F17" s="80">
        <v>11</v>
      </c>
      <c r="G17" s="79">
        <v>8</v>
      </c>
      <c r="H17" s="80">
        <v>11</v>
      </c>
      <c r="I17" s="79">
        <v>6</v>
      </c>
      <c r="J17" s="81">
        <v>11</v>
      </c>
      <c r="K17" s="82"/>
      <c r="L17" s="69"/>
      <c r="M17" s="82"/>
      <c r="N17" s="69"/>
      <c r="O17" s="72" t="str">
        <f t="shared" si="1"/>
        <v>Luca Garcia</v>
      </c>
      <c r="P17" s="83">
        <f t="shared" si="2"/>
        <v>0</v>
      </c>
      <c r="Q17" s="74">
        <f t="shared" si="3"/>
        <v>3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Vincent Rimaz</v>
      </c>
      <c r="D18" s="87" t="str">
        <f>C5</f>
        <v>Jonathan Roibal</v>
      </c>
      <c r="E18" s="88">
        <v>11</v>
      </c>
      <c r="F18" s="89">
        <v>6</v>
      </c>
      <c r="G18" s="88">
        <v>11</v>
      </c>
      <c r="H18" s="89">
        <v>4</v>
      </c>
      <c r="I18" s="88">
        <v>11</v>
      </c>
      <c r="J18" s="90">
        <v>8</v>
      </c>
      <c r="K18" s="91"/>
      <c r="L18" s="90"/>
      <c r="M18" s="91"/>
      <c r="N18" s="90"/>
      <c r="O18" s="92" t="str">
        <f t="shared" si="1"/>
        <v>Vincent Rimaz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Juan Fernandez</v>
      </c>
      <c r="D19" s="66" t="str">
        <f>C6</f>
        <v>Luca Garcia</v>
      </c>
      <c r="E19" s="79">
        <v>2</v>
      </c>
      <c r="F19" s="80">
        <v>11</v>
      </c>
      <c r="G19" s="79">
        <v>7</v>
      </c>
      <c r="H19" s="80">
        <v>11</v>
      </c>
      <c r="I19" s="79">
        <v>8</v>
      </c>
      <c r="J19" s="81">
        <v>11</v>
      </c>
      <c r="K19" s="70"/>
      <c r="L19" s="71"/>
      <c r="M19" s="70"/>
      <c r="N19" s="71"/>
      <c r="O19" s="72" t="str">
        <f t="shared" si="1"/>
        <v>Luca Garcia</v>
      </c>
      <c r="P19" s="83">
        <f t="shared" si="2"/>
        <v>0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Jarod Pinto</v>
      </c>
      <c r="D20" s="78" t="str">
        <f>C4</f>
        <v>Vincent Rimaz</v>
      </c>
      <c r="E20" s="67">
        <v>5</v>
      </c>
      <c r="F20" s="68">
        <v>11</v>
      </c>
      <c r="G20" s="67">
        <v>1</v>
      </c>
      <c r="H20" s="68">
        <v>11</v>
      </c>
      <c r="I20" s="67">
        <v>13</v>
      </c>
      <c r="J20" s="69">
        <v>11</v>
      </c>
      <c r="K20" s="82">
        <v>6</v>
      </c>
      <c r="L20" s="69">
        <v>11</v>
      </c>
      <c r="M20" s="82"/>
      <c r="N20" s="69"/>
      <c r="O20" s="72" t="str">
        <f t="shared" si="1"/>
        <v>Vincent Rimaz</v>
      </c>
      <c r="P20" s="83">
        <f t="shared" si="2"/>
        <v>1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Jonathan Roibal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Juan Fernandez</v>
      </c>
      <c r="D22" s="66" t="str">
        <f>C5</f>
        <v>Jonathan Roibal</v>
      </c>
      <c r="E22" s="67">
        <v>11</v>
      </c>
      <c r="F22" s="68">
        <v>8</v>
      </c>
      <c r="G22" s="67">
        <v>9</v>
      </c>
      <c r="H22" s="68">
        <v>11</v>
      </c>
      <c r="I22" s="67">
        <v>11</v>
      </c>
      <c r="J22" s="69">
        <v>7</v>
      </c>
      <c r="K22" s="70">
        <v>14</v>
      </c>
      <c r="L22" s="71">
        <v>16</v>
      </c>
      <c r="M22" s="70">
        <v>5</v>
      </c>
      <c r="N22" s="71">
        <v>11</v>
      </c>
      <c r="O22" s="72" t="str">
        <f t="shared" si="1"/>
        <v>Jonathan Roibal</v>
      </c>
      <c r="P22" s="83">
        <f t="shared" si="2"/>
        <v>2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Jarod Pinto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Vincent Rimaz</v>
      </c>
      <c r="D24" s="87" t="str">
        <f>C6</f>
        <v>Luca Garcia</v>
      </c>
      <c r="E24" s="88">
        <v>7</v>
      </c>
      <c r="F24" s="89">
        <v>11</v>
      </c>
      <c r="G24" s="88">
        <v>11</v>
      </c>
      <c r="H24" s="89">
        <v>4</v>
      </c>
      <c r="I24" s="88">
        <v>6</v>
      </c>
      <c r="J24" s="90">
        <v>11</v>
      </c>
      <c r="K24" s="91">
        <v>10</v>
      </c>
      <c r="L24" s="90">
        <v>12</v>
      </c>
      <c r="M24" s="91"/>
      <c r="N24" s="90"/>
      <c r="O24" s="92" t="str">
        <f t="shared" si="1"/>
        <v>Luca Garcia</v>
      </c>
      <c r="P24" s="93">
        <f t="shared" si="2"/>
        <v>1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Juan Fernandez</v>
      </c>
      <c r="D25" s="66" t="str">
        <f>C4</f>
        <v>Vincent Rimaz</v>
      </c>
      <c r="E25" s="79">
        <v>7</v>
      </c>
      <c r="F25" s="80">
        <v>11</v>
      </c>
      <c r="G25" s="79">
        <v>7</v>
      </c>
      <c r="H25" s="80">
        <v>11</v>
      </c>
      <c r="I25" s="79">
        <v>6</v>
      </c>
      <c r="J25" s="81">
        <v>11</v>
      </c>
      <c r="K25" s="70"/>
      <c r="L25" s="71"/>
      <c r="M25" s="70"/>
      <c r="N25" s="71"/>
      <c r="O25" s="72" t="str">
        <f t="shared" si="1"/>
        <v>Vincent Rimaz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Jarod Pinto</v>
      </c>
      <c r="D26" s="78" t="str">
        <f>C5</f>
        <v>Jonathan Roibal</v>
      </c>
      <c r="E26" s="79">
        <v>4</v>
      </c>
      <c r="F26" s="80">
        <v>11</v>
      </c>
      <c r="G26" s="79">
        <v>12</v>
      </c>
      <c r="H26" s="80">
        <v>14</v>
      </c>
      <c r="I26" s="79">
        <v>6</v>
      </c>
      <c r="J26" s="81">
        <v>11</v>
      </c>
      <c r="K26" s="82"/>
      <c r="L26" s="69"/>
      <c r="M26" s="82"/>
      <c r="N26" s="69"/>
      <c r="O26" s="72" t="str">
        <f t="shared" si="1"/>
        <v>Jonathan Roibal</v>
      </c>
      <c r="P26" s="83">
        <f t="shared" si="2"/>
        <v>0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Luca Garcia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Juan Fernandez</v>
      </c>
      <c r="D28" s="66" t="str">
        <f>C3</f>
        <v>Jarod Pinto</v>
      </c>
      <c r="E28" s="67">
        <v>11</v>
      </c>
      <c r="F28" s="68">
        <v>8</v>
      </c>
      <c r="G28" s="67">
        <v>11</v>
      </c>
      <c r="H28" s="68">
        <v>1</v>
      </c>
      <c r="I28" s="67">
        <v>11</v>
      </c>
      <c r="J28" s="69">
        <v>4</v>
      </c>
      <c r="K28" s="70"/>
      <c r="L28" s="71"/>
      <c r="M28" s="70"/>
      <c r="N28" s="71"/>
      <c r="O28" s="72" t="str">
        <f t="shared" si="1"/>
        <v>Juan Fernandez</v>
      </c>
      <c r="P28" s="83">
        <f t="shared" si="2"/>
        <v>3</v>
      </c>
      <c r="Q28" s="74">
        <f t="shared" si="3"/>
        <v>0</v>
      </c>
    </row>
    <row r="29" spans="1:17" ht="12.75">
      <c r="A29" s="75">
        <f>A4</f>
        <v>3</v>
      </c>
      <c r="B29" s="76">
        <f>A7</f>
        <v>6</v>
      </c>
      <c r="C29" s="77" t="str">
        <f>C4</f>
        <v>Vincent Rimaz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Jonathan Roibal</v>
      </c>
      <c r="D30" s="98" t="str">
        <f>C6</f>
        <v>Luca Garcia</v>
      </c>
      <c r="E30" s="99">
        <v>4</v>
      </c>
      <c r="F30" s="100">
        <v>11</v>
      </c>
      <c r="G30" s="99">
        <v>7</v>
      </c>
      <c r="H30" s="100">
        <v>11</v>
      </c>
      <c r="I30" s="99">
        <v>6</v>
      </c>
      <c r="J30" s="101">
        <v>11</v>
      </c>
      <c r="K30" s="102"/>
      <c r="L30" s="103"/>
      <c r="M30" s="102"/>
      <c r="N30" s="103"/>
      <c r="O30" s="104" t="str">
        <f t="shared" si="1"/>
        <v>Luca Garcia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38">
        <v>1</v>
      </c>
      <c r="B64" s="139"/>
      <c r="C64" s="47" t="s">
        <v>22</v>
      </c>
      <c r="D64" s="47" t="s">
        <v>23</v>
      </c>
      <c r="E64" s="120">
        <f>COUNTIF($O$16:$O$30,C64)</f>
        <v>4</v>
      </c>
      <c r="F64" s="107"/>
      <c r="G64" s="131"/>
      <c r="H64" s="139"/>
      <c r="I64" s="131"/>
      <c r="J64" s="132"/>
      <c r="P64" s="3"/>
      <c r="Q64" s="3"/>
    </row>
    <row r="65" spans="1:17" ht="12.75">
      <c r="A65" s="135">
        <v>2</v>
      </c>
      <c r="B65" s="129"/>
      <c r="C65" s="47" t="s">
        <v>19</v>
      </c>
      <c r="D65" s="47" t="s">
        <v>18</v>
      </c>
      <c r="E65" s="120">
        <f>COUNTIF($O$16:$O$30,C65)</f>
        <v>3</v>
      </c>
      <c r="F65" s="108"/>
      <c r="G65" s="128"/>
      <c r="H65" s="129"/>
      <c r="I65" s="128"/>
      <c r="J65" s="133"/>
      <c r="P65" s="3"/>
      <c r="Q65" s="3"/>
    </row>
    <row r="66" spans="1:17" ht="12.75">
      <c r="A66" s="135">
        <v>3</v>
      </c>
      <c r="B66" s="129"/>
      <c r="C66" s="47" t="s">
        <v>20</v>
      </c>
      <c r="D66" s="47" t="s">
        <v>21</v>
      </c>
      <c r="E66" s="120">
        <f>COUNTIF($O$16:$O$30,C66)</f>
        <v>2</v>
      </c>
      <c r="F66" s="108"/>
      <c r="G66" s="128"/>
      <c r="H66" s="129"/>
      <c r="I66" s="128"/>
      <c r="J66" s="133"/>
      <c r="P66" s="3"/>
      <c r="Q66" s="3"/>
    </row>
    <row r="67" spans="1:17" ht="12.75">
      <c r="A67" s="135">
        <v>4</v>
      </c>
      <c r="B67" s="129"/>
      <c r="C67" s="47" t="s">
        <v>15</v>
      </c>
      <c r="D67" s="47" t="s">
        <v>16</v>
      </c>
      <c r="E67" s="120">
        <f>COUNTIF($O$16:$O$30,C67)</f>
        <v>1</v>
      </c>
      <c r="F67" s="108"/>
      <c r="G67" s="128"/>
      <c r="H67" s="129"/>
      <c r="I67" s="128"/>
      <c r="J67" s="133"/>
      <c r="P67" s="3"/>
      <c r="Q67" s="3"/>
    </row>
    <row r="68" spans="1:17" ht="12.75">
      <c r="A68" s="135">
        <v>5</v>
      </c>
      <c r="B68" s="129"/>
      <c r="C68" s="47" t="s">
        <v>17</v>
      </c>
      <c r="D68" s="47" t="s">
        <v>18</v>
      </c>
      <c r="E68" s="120">
        <f>COUNTIF($O$16:$O$30,C68)</f>
        <v>0</v>
      </c>
      <c r="F68" s="108"/>
      <c r="G68" s="128"/>
      <c r="H68" s="129"/>
      <c r="I68" s="128"/>
      <c r="J68" s="133"/>
      <c r="P68" s="3"/>
      <c r="Q68" s="3"/>
    </row>
    <row r="69" spans="1:17" ht="13.5" thickBot="1">
      <c r="A69" s="126">
        <v>6</v>
      </c>
      <c r="B69" s="127"/>
      <c r="C69" s="109"/>
      <c r="D69" s="109"/>
      <c r="E69" s="110">
        <v>0</v>
      </c>
      <c r="F69" s="111"/>
      <c r="G69" s="130"/>
      <c r="H69" s="127"/>
      <c r="I69" s="130"/>
      <c r="J69" s="134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4:H64"/>
    <mergeCell ref="G65:H65"/>
    <mergeCell ref="G66:H66"/>
    <mergeCell ref="G67:H67"/>
    <mergeCell ref="I68:J68"/>
    <mergeCell ref="I69:J69"/>
    <mergeCell ref="A67:B67"/>
    <mergeCell ref="A68:B68"/>
    <mergeCell ref="I63:J63"/>
    <mergeCell ref="A64:B64"/>
    <mergeCell ref="A65:B65"/>
    <mergeCell ref="A66:B66"/>
    <mergeCell ref="G63:H63"/>
    <mergeCell ref="P1:Q1"/>
    <mergeCell ref="K15:L15"/>
    <mergeCell ref="M15:N15"/>
    <mergeCell ref="A69:B69"/>
    <mergeCell ref="G68:H68"/>
    <mergeCell ref="G69:H69"/>
    <mergeCell ref="I64:J64"/>
    <mergeCell ref="I65:J65"/>
    <mergeCell ref="I66:J66"/>
    <mergeCell ref="I67:J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zoomScalePageLayoutView="0" workbookViewId="0" topLeftCell="A1">
      <selection activeCell="C68" sqref="C68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2" t="s">
        <v>13</v>
      </c>
      <c r="P1" s="121">
        <v>41965</v>
      </c>
      <c r="Q1" s="121"/>
    </row>
    <row r="2" spans="1:17" ht="13.5" customHeight="1">
      <c r="A2" s="45">
        <v>1</v>
      </c>
      <c r="B2" s="46"/>
      <c r="C2" s="47" t="s">
        <v>24</v>
      </c>
      <c r="D2" s="47" t="s">
        <v>16</v>
      </c>
      <c r="E2" s="48">
        <f aca="true" t="shared" si="0" ref="E2:E7">COUNTIF($O$16:$O$30,C2)</f>
        <v>0</v>
      </c>
      <c r="F2" s="49"/>
      <c r="G2" s="50">
        <f>SUM(P16,P19,P22,P25,P28)</f>
        <v>1</v>
      </c>
      <c r="H2" s="51"/>
      <c r="I2" s="48">
        <f>SUM(Q16,Q19,Q22,Q25,Q28)</f>
        <v>12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25</v>
      </c>
      <c r="D3" s="47" t="s">
        <v>18</v>
      </c>
      <c r="E3" s="48">
        <f t="shared" si="0"/>
        <v>3</v>
      </c>
      <c r="F3" s="51"/>
      <c r="G3" s="50">
        <f>SUM(P17,P20,P23,P26,Q28)</f>
        <v>11</v>
      </c>
      <c r="H3" s="51"/>
      <c r="I3" s="53">
        <f>SUM(Q17,Q20,Q23,Q26,P28)</f>
        <v>6</v>
      </c>
      <c r="J3" s="54"/>
      <c r="K3" s="6"/>
      <c r="L3" s="6"/>
      <c r="M3" s="6"/>
      <c r="N3" s="6"/>
      <c r="O3" s="113"/>
      <c r="P3" s="10"/>
      <c r="Q3" s="10"/>
    </row>
    <row r="4" spans="1:17" ht="15">
      <c r="A4" s="45">
        <v>3</v>
      </c>
      <c r="B4" s="46"/>
      <c r="C4" s="47" t="s">
        <v>26</v>
      </c>
      <c r="D4" s="47" t="s">
        <v>27</v>
      </c>
      <c r="E4" s="48">
        <f t="shared" si="0"/>
        <v>1</v>
      </c>
      <c r="F4" s="49"/>
      <c r="G4" s="50">
        <f>SUM(P18,Q20,P24,Q25,P29)</f>
        <v>6</v>
      </c>
      <c r="H4" s="51"/>
      <c r="I4" s="53">
        <f>SUM(Q18,P20,Q24,P25,Q29)</f>
        <v>10</v>
      </c>
      <c r="J4" s="54"/>
      <c r="K4" s="6"/>
      <c r="L4" s="6"/>
      <c r="M4" s="6"/>
      <c r="N4" s="6"/>
      <c r="O4" s="112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28</v>
      </c>
      <c r="D5" s="47" t="s">
        <v>21</v>
      </c>
      <c r="E5" s="48">
        <f t="shared" si="0"/>
        <v>2</v>
      </c>
      <c r="F5" s="51"/>
      <c r="G5" s="50">
        <f>SUM(Q18,P21,Q22,Q26,P30)</f>
        <v>8</v>
      </c>
      <c r="H5" s="51"/>
      <c r="I5" s="53">
        <f>SUM(P18,Q21,P22,P26,Q30)</f>
        <v>7</v>
      </c>
      <c r="J5" s="54"/>
      <c r="K5" s="6"/>
      <c r="L5" s="6"/>
      <c r="M5" s="6"/>
      <c r="N5" s="6"/>
      <c r="O5" s="7"/>
      <c r="P5" s="113"/>
      <c r="Q5" s="8"/>
    </row>
    <row r="6" spans="1:17" ht="12.75">
      <c r="A6" s="45">
        <v>5</v>
      </c>
      <c r="B6" s="46"/>
      <c r="C6" s="47" t="s">
        <v>29</v>
      </c>
      <c r="D6" s="47" t="s">
        <v>30</v>
      </c>
      <c r="E6" s="48">
        <f t="shared" si="0"/>
        <v>4</v>
      </c>
      <c r="F6" s="51"/>
      <c r="G6" s="50">
        <f>SUM(Q17,Q19,Q24,P27,Q30)</f>
        <v>12</v>
      </c>
      <c r="H6" s="51"/>
      <c r="I6" s="53">
        <f>SUM(P17,P19,P24,Q27,P30)</f>
        <v>3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Suvethan Paramanathan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Floran Heimann</v>
      </c>
      <c r="D17" s="78" t="str">
        <f>C6</f>
        <v>Vincent Jouan</v>
      </c>
      <c r="E17" s="79">
        <v>7</v>
      </c>
      <c r="F17" s="80">
        <v>11</v>
      </c>
      <c r="G17" s="79">
        <v>11</v>
      </c>
      <c r="H17" s="80">
        <v>8</v>
      </c>
      <c r="I17" s="79">
        <v>6</v>
      </c>
      <c r="J17" s="81">
        <v>11</v>
      </c>
      <c r="K17" s="82">
        <v>11</v>
      </c>
      <c r="L17" s="69">
        <v>3</v>
      </c>
      <c r="M17" s="82">
        <v>8</v>
      </c>
      <c r="N17" s="69">
        <v>11</v>
      </c>
      <c r="O17" s="72" t="str">
        <f t="shared" si="1"/>
        <v>Vincent Jouan</v>
      </c>
      <c r="P17" s="83">
        <f t="shared" si="2"/>
        <v>2</v>
      </c>
      <c r="Q17" s="74">
        <f t="shared" si="3"/>
        <v>3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Marius Grandgirard</v>
      </c>
      <c r="D18" s="87" t="str">
        <f>C5</f>
        <v>Benjamin Meylan</v>
      </c>
      <c r="E18" s="88">
        <v>5</v>
      </c>
      <c r="F18" s="89">
        <v>11</v>
      </c>
      <c r="G18" s="88">
        <v>6</v>
      </c>
      <c r="H18" s="89">
        <v>11</v>
      </c>
      <c r="I18" s="88">
        <v>12</v>
      </c>
      <c r="J18" s="90">
        <v>10</v>
      </c>
      <c r="K18" s="91">
        <v>8</v>
      </c>
      <c r="L18" s="90">
        <v>11</v>
      </c>
      <c r="M18" s="91"/>
      <c r="N18" s="90"/>
      <c r="O18" s="92" t="str">
        <f t="shared" si="1"/>
        <v>Benjamin Meylan</v>
      </c>
      <c r="P18" s="93">
        <f t="shared" si="2"/>
        <v>1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Suvethan Paramanathan</v>
      </c>
      <c r="D19" s="66" t="str">
        <f>C6</f>
        <v>Vincent Jouan</v>
      </c>
      <c r="E19" s="79">
        <v>4</v>
      </c>
      <c r="F19" s="80">
        <v>11</v>
      </c>
      <c r="G19" s="79">
        <v>2</v>
      </c>
      <c r="H19" s="80">
        <v>11</v>
      </c>
      <c r="I19" s="79">
        <v>8</v>
      </c>
      <c r="J19" s="81">
        <v>11</v>
      </c>
      <c r="K19" s="70"/>
      <c r="L19" s="71"/>
      <c r="M19" s="70"/>
      <c r="N19" s="71"/>
      <c r="O19" s="72" t="str">
        <f t="shared" si="1"/>
        <v>Vincent Jouan</v>
      </c>
      <c r="P19" s="83">
        <f t="shared" si="2"/>
        <v>0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Floran Heimann</v>
      </c>
      <c r="D20" s="78" t="str">
        <f>C4</f>
        <v>Marius Grandgirard</v>
      </c>
      <c r="E20" s="67">
        <v>11</v>
      </c>
      <c r="F20" s="68">
        <v>5</v>
      </c>
      <c r="G20" s="67">
        <v>11</v>
      </c>
      <c r="H20" s="68">
        <v>13</v>
      </c>
      <c r="I20" s="67">
        <v>11</v>
      </c>
      <c r="J20" s="69">
        <v>5</v>
      </c>
      <c r="K20" s="82">
        <v>11</v>
      </c>
      <c r="L20" s="69">
        <v>5</v>
      </c>
      <c r="M20" s="82"/>
      <c r="N20" s="69"/>
      <c r="O20" s="72" t="str">
        <f t="shared" si="1"/>
        <v>Floran Heimann</v>
      </c>
      <c r="P20" s="83">
        <f t="shared" si="2"/>
        <v>3</v>
      </c>
      <c r="Q20" s="74">
        <f t="shared" si="3"/>
        <v>1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Benjamin Meylan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Suvethan Paramanathan</v>
      </c>
      <c r="D22" s="66" t="str">
        <f>C5</f>
        <v>Benjamin Meylan</v>
      </c>
      <c r="E22" s="67">
        <v>9</v>
      </c>
      <c r="F22" s="68">
        <v>11</v>
      </c>
      <c r="G22" s="67">
        <v>10</v>
      </c>
      <c r="H22" s="68">
        <v>12</v>
      </c>
      <c r="I22" s="67">
        <v>8</v>
      </c>
      <c r="J22" s="69">
        <v>11</v>
      </c>
      <c r="K22" s="70"/>
      <c r="L22" s="71"/>
      <c r="M22" s="70"/>
      <c r="N22" s="71"/>
      <c r="O22" s="72" t="str">
        <f t="shared" si="1"/>
        <v>Benjamin Meylan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Floran Heimann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Marius Grandgirard</v>
      </c>
      <c r="D24" s="87" t="str">
        <f>C6</f>
        <v>Vincent Jouan</v>
      </c>
      <c r="E24" s="88">
        <v>9</v>
      </c>
      <c r="F24" s="89">
        <v>11</v>
      </c>
      <c r="G24" s="88">
        <v>10</v>
      </c>
      <c r="H24" s="89">
        <v>12</v>
      </c>
      <c r="I24" s="88">
        <v>11</v>
      </c>
      <c r="J24" s="90">
        <v>7</v>
      </c>
      <c r="K24" s="91">
        <v>6</v>
      </c>
      <c r="L24" s="90">
        <v>11</v>
      </c>
      <c r="M24" s="91"/>
      <c r="N24" s="90"/>
      <c r="O24" s="92" t="str">
        <f t="shared" si="1"/>
        <v>Vincent Jouan</v>
      </c>
      <c r="P24" s="93">
        <f t="shared" si="2"/>
        <v>1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Suvethan Paramanathan</v>
      </c>
      <c r="D25" s="66" t="str">
        <f>C4</f>
        <v>Marius Grandgirard</v>
      </c>
      <c r="E25" s="79">
        <v>5</v>
      </c>
      <c r="F25" s="80">
        <v>11</v>
      </c>
      <c r="G25" s="79">
        <v>11</v>
      </c>
      <c r="H25" s="80">
        <v>7</v>
      </c>
      <c r="I25" s="79">
        <v>8</v>
      </c>
      <c r="J25" s="81">
        <v>11</v>
      </c>
      <c r="K25" s="70">
        <v>5</v>
      </c>
      <c r="L25" s="71">
        <v>11</v>
      </c>
      <c r="M25" s="70"/>
      <c r="N25" s="71"/>
      <c r="O25" s="72" t="str">
        <f t="shared" si="1"/>
        <v>Marius Grandgirard</v>
      </c>
      <c r="P25" s="83">
        <f t="shared" si="2"/>
        <v>1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Floran Heimann</v>
      </c>
      <c r="D26" s="78" t="str">
        <f>C5</f>
        <v>Benjamin Meylan</v>
      </c>
      <c r="E26" s="79">
        <v>14</v>
      </c>
      <c r="F26" s="80">
        <v>16</v>
      </c>
      <c r="G26" s="79">
        <v>8</v>
      </c>
      <c r="H26" s="80">
        <v>11</v>
      </c>
      <c r="I26" s="79">
        <v>11</v>
      </c>
      <c r="J26" s="81">
        <v>5</v>
      </c>
      <c r="K26" s="82">
        <v>11</v>
      </c>
      <c r="L26" s="69">
        <v>5</v>
      </c>
      <c r="M26" s="82">
        <v>11</v>
      </c>
      <c r="N26" s="69">
        <v>3</v>
      </c>
      <c r="O26" s="72" t="str">
        <f t="shared" si="1"/>
        <v>Floran Heimann</v>
      </c>
      <c r="P26" s="83">
        <f t="shared" si="2"/>
        <v>3</v>
      </c>
      <c r="Q26" s="74">
        <f t="shared" si="3"/>
        <v>2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Vincent Jouan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Suvethan Paramanathan</v>
      </c>
      <c r="D28" s="66" t="str">
        <f>C3</f>
        <v>Floran Heimann</v>
      </c>
      <c r="E28" s="67">
        <v>7</v>
      </c>
      <c r="F28" s="68">
        <v>11</v>
      </c>
      <c r="G28" s="67">
        <v>4</v>
      </c>
      <c r="H28" s="68">
        <v>11</v>
      </c>
      <c r="I28" s="67">
        <v>1</v>
      </c>
      <c r="J28" s="69">
        <v>11</v>
      </c>
      <c r="K28" s="70"/>
      <c r="L28" s="71"/>
      <c r="M28" s="70"/>
      <c r="N28" s="71"/>
      <c r="O28" s="72" t="str">
        <f t="shared" si="1"/>
        <v>Floran Heimann</v>
      </c>
      <c r="P28" s="83">
        <f t="shared" si="2"/>
        <v>0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Marius Grandgirard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Benjamin Meylan</v>
      </c>
      <c r="D30" s="98" t="str">
        <f>C6</f>
        <v>Vincent Jouan</v>
      </c>
      <c r="E30" s="99">
        <v>4</v>
      </c>
      <c r="F30" s="100">
        <v>11</v>
      </c>
      <c r="G30" s="99">
        <v>8</v>
      </c>
      <c r="H30" s="100">
        <v>11</v>
      </c>
      <c r="I30" s="99">
        <v>9</v>
      </c>
      <c r="J30" s="101">
        <v>11</v>
      </c>
      <c r="K30" s="102"/>
      <c r="L30" s="103"/>
      <c r="M30" s="102"/>
      <c r="N30" s="103"/>
      <c r="O30" s="104" t="str">
        <f t="shared" si="1"/>
        <v>Vincent Jouan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18" customFormat="1" ht="1.5" customHeight="1" hidden="1">
      <c r="A33" s="114"/>
      <c r="B33" s="114"/>
      <c r="C33" s="115"/>
      <c r="D33" s="115"/>
      <c r="E33" s="116"/>
      <c r="F33" s="116"/>
      <c r="G33" s="117"/>
      <c r="H33" s="117"/>
      <c r="P33" s="119"/>
      <c r="Q33" s="119"/>
    </row>
    <row r="34" spans="1:17" s="118" customFormat="1" ht="1.5" customHeight="1" hidden="1">
      <c r="A34" s="114"/>
      <c r="B34" s="114"/>
      <c r="C34" s="115"/>
      <c r="D34" s="115"/>
      <c r="E34" s="116"/>
      <c r="F34" s="116"/>
      <c r="G34" s="117"/>
      <c r="H34" s="117"/>
      <c r="P34" s="119"/>
      <c r="Q34" s="119"/>
    </row>
    <row r="35" spans="1:17" s="118" customFormat="1" ht="1.5" customHeight="1" hidden="1">
      <c r="A35" s="114"/>
      <c r="B35" s="114"/>
      <c r="C35" s="115"/>
      <c r="D35" s="115"/>
      <c r="E35" s="116"/>
      <c r="F35" s="116"/>
      <c r="G35" s="117"/>
      <c r="H35" s="117"/>
      <c r="P35" s="119"/>
      <c r="Q35" s="119"/>
    </row>
    <row r="36" spans="1:17" s="118" customFormat="1" ht="1.5" customHeight="1" hidden="1">
      <c r="A36" s="114"/>
      <c r="B36" s="114"/>
      <c r="C36" s="115"/>
      <c r="D36" s="115"/>
      <c r="E36" s="116"/>
      <c r="F36" s="116"/>
      <c r="G36" s="117"/>
      <c r="H36" s="117"/>
      <c r="J36" s="1"/>
      <c r="K36" s="1"/>
      <c r="L36" s="1"/>
      <c r="M36" s="1"/>
      <c r="N36" s="1"/>
      <c r="P36" s="119"/>
      <c r="Q36" s="119"/>
    </row>
    <row r="37" spans="1:17" s="118" customFormat="1" ht="1.5" customHeight="1" hidden="1">
      <c r="A37" s="114"/>
      <c r="B37" s="114"/>
      <c r="C37" s="115"/>
      <c r="D37" s="115"/>
      <c r="E37" s="116"/>
      <c r="F37" s="116"/>
      <c r="G37" s="117"/>
      <c r="H37" s="117"/>
      <c r="P37" s="119"/>
      <c r="Q37" s="119"/>
    </row>
    <row r="38" spans="1:17" s="118" customFormat="1" ht="1.5" customHeight="1" hidden="1">
      <c r="A38" s="114"/>
      <c r="B38" s="114"/>
      <c r="C38" s="115"/>
      <c r="D38" s="115"/>
      <c r="E38" s="116"/>
      <c r="F38" s="116"/>
      <c r="G38" s="117"/>
      <c r="H38" s="117"/>
      <c r="P38" s="119"/>
      <c r="Q38" s="119"/>
    </row>
    <row r="39" spans="1:17" s="118" customFormat="1" ht="1.5" customHeight="1" hidden="1">
      <c r="A39" s="114"/>
      <c r="B39" s="114"/>
      <c r="C39" s="115"/>
      <c r="D39" s="115"/>
      <c r="E39" s="116"/>
      <c r="F39" s="116"/>
      <c r="G39" s="117"/>
      <c r="H39" s="117"/>
      <c r="P39" s="119"/>
      <c r="Q39" s="119"/>
    </row>
    <row r="40" spans="1:17" s="118" customFormat="1" ht="1.5" customHeight="1" hidden="1">
      <c r="A40" s="114"/>
      <c r="B40" s="114"/>
      <c r="C40" s="115"/>
      <c r="D40" s="115"/>
      <c r="E40" s="116"/>
      <c r="F40" s="116"/>
      <c r="G40" s="117"/>
      <c r="H40" s="117"/>
      <c r="P40" s="119"/>
      <c r="Q40" s="119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38">
        <v>1</v>
      </c>
      <c r="B64" s="139"/>
      <c r="C64" s="47" t="s">
        <v>29</v>
      </c>
      <c r="D64" s="47" t="s">
        <v>30</v>
      </c>
      <c r="E64" s="120">
        <f>COUNTIF($O$16:$O$30,C64)</f>
        <v>4</v>
      </c>
      <c r="F64" s="107"/>
      <c r="G64" s="131"/>
      <c r="H64" s="139"/>
      <c r="I64" s="131"/>
      <c r="J64" s="132"/>
      <c r="P64" s="3"/>
      <c r="Q64" s="3"/>
    </row>
    <row r="65" spans="1:17" ht="12.75">
      <c r="A65" s="135">
        <v>2</v>
      </c>
      <c r="B65" s="129"/>
      <c r="C65" s="47" t="s">
        <v>25</v>
      </c>
      <c r="D65" s="47" t="s">
        <v>18</v>
      </c>
      <c r="E65" s="120">
        <f>COUNTIF($O$16:$O$30,C65)</f>
        <v>3</v>
      </c>
      <c r="F65" s="108"/>
      <c r="G65" s="128"/>
      <c r="H65" s="129"/>
      <c r="I65" s="128"/>
      <c r="J65" s="133"/>
      <c r="P65" s="3"/>
      <c r="Q65" s="3"/>
    </row>
    <row r="66" spans="1:17" ht="12.75">
      <c r="A66" s="135">
        <v>3</v>
      </c>
      <c r="B66" s="129"/>
      <c r="C66" s="47" t="s">
        <v>28</v>
      </c>
      <c r="D66" s="47" t="s">
        <v>21</v>
      </c>
      <c r="E66" s="120">
        <f>COUNTIF($O$16:$O$30,C66)</f>
        <v>2</v>
      </c>
      <c r="F66" s="108"/>
      <c r="G66" s="128"/>
      <c r="H66" s="129"/>
      <c r="I66" s="128"/>
      <c r="J66" s="133"/>
      <c r="P66" s="3"/>
      <c r="Q66" s="3"/>
    </row>
    <row r="67" spans="1:17" ht="12.75">
      <c r="A67" s="135">
        <v>4</v>
      </c>
      <c r="B67" s="129"/>
      <c r="C67" s="47" t="s">
        <v>26</v>
      </c>
      <c r="D67" s="47" t="s">
        <v>27</v>
      </c>
      <c r="E67" s="120">
        <f>COUNTIF($O$16:$O$30,C67)</f>
        <v>1</v>
      </c>
      <c r="F67" s="108"/>
      <c r="G67" s="128"/>
      <c r="H67" s="129"/>
      <c r="I67" s="128"/>
      <c r="J67" s="133"/>
      <c r="P67" s="3"/>
      <c r="Q67" s="3"/>
    </row>
    <row r="68" spans="1:17" ht="12.75">
      <c r="A68" s="135">
        <v>5</v>
      </c>
      <c r="B68" s="129"/>
      <c r="C68" s="47" t="s">
        <v>24</v>
      </c>
      <c r="D68" s="47" t="s">
        <v>16</v>
      </c>
      <c r="E68" s="120">
        <f>COUNTIF($O$16:$O$30,C68)</f>
        <v>0</v>
      </c>
      <c r="F68" s="108"/>
      <c r="G68" s="128"/>
      <c r="H68" s="129"/>
      <c r="I68" s="128"/>
      <c r="J68" s="133"/>
      <c r="P68" s="3"/>
      <c r="Q68" s="3"/>
    </row>
    <row r="69" spans="1:17" ht="13.5" thickBot="1">
      <c r="A69" s="126">
        <v>6</v>
      </c>
      <c r="B69" s="127"/>
      <c r="C69" s="109"/>
      <c r="D69" s="109"/>
      <c r="E69" s="110">
        <v>0</v>
      </c>
      <c r="F69" s="111"/>
      <c r="G69" s="130"/>
      <c r="H69" s="127"/>
      <c r="I69" s="130"/>
      <c r="J69" s="134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9:H69"/>
    <mergeCell ref="I64:J64"/>
    <mergeCell ref="I65:J65"/>
    <mergeCell ref="I66:J66"/>
    <mergeCell ref="I67:J67"/>
    <mergeCell ref="G67:H67"/>
    <mergeCell ref="I68:J68"/>
    <mergeCell ref="I69:J69"/>
    <mergeCell ref="A67:B67"/>
    <mergeCell ref="A68:B68"/>
    <mergeCell ref="P1:Q1"/>
    <mergeCell ref="K15:L15"/>
    <mergeCell ref="M15:N15"/>
    <mergeCell ref="A69:B69"/>
    <mergeCell ref="G68:H68"/>
    <mergeCell ref="I63:J63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zoomScalePageLayoutView="0" workbookViewId="0" topLeftCell="A1">
      <selection activeCell="C68" sqref="C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2" t="s">
        <v>13</v>
      </c>
      <c r="P1" s="121">
        <v>41965</v>
      </c>
      <c r="Q1" s="121"/>
    </row>
    <row r="2" spans="1:17" ht="13.5" customHeight="1">
      <c r="A2" s="45">
        <v>1</v>
      </c>
      <c r="B2" s="46"/>
      <c r="C2" s="47" t="s">
        <v>31</v>
      </c>
      <c r="D2" s="47" t="s">
        <v>18</v>
      </c>
      <c r="E2" s="48">
        <f aca="true" t="shared" si="0" ref="E2:E7">COUNTIF($O$16:$O$30,C2)</f>
        <v>2</v>
      </c>
      <c r="F2" s="49"/>
      <c r="G2" s="50">
        <f>SUM(P16,P19,P22,P25,P28)</f>
        <v>7</v>
      </c>
      <c r="H2" s="51"/>
      <c r="I2" s="48">
        <f>SUM(Q16,Q19,Q22,Q25,Q28)</f>
        <v>7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32</v>
      </c>
      <c r="D3" s="47" t="s">
        <v>18</v>
      </c>
      <c r="E3" s="48">
        <f t="shared" si="0"/>
        <v>4</v>
      </c>
      <c r="F3" s="51"/>
      <c r="G3" s="50">
        <f>SUM(P17,P20,P23,P26,Q28)</f>
        <v>12</v>
      </c>
      <c r="H3" s="51"/>
      <c r="I3" s="53">
        <f>SUM(Q17,Q20,Q23,Q26,P28)</f>
        <v>2</v>
      </c>
      <c r="J3" s="54"/>
      <c r="K3" s="6"/>
      <c r="L3" s="6"/>
      <c r="M3" s="6"/>
      <c r="N3" s="6"/>
      <c r="O3" s="113"/>
      <c r="P3" s="10"/>
      <c r="Q3" s="10"/>
    </row>
    <row r="4" spans="1:17" ht="15">
      <c r="A4" s="45">
        <v>3</v>
      </c>
      <c r="B4" s="46"/>
      <c r="C4" s="47" t="s">
        <v>33</v>
      </c>
      <c r="D4" s="47" t="s">
        <v>21</v>
      </c>
      <c r="E4" s="48">
        <f t="shared" si="0"/>
        <v>3</v>
      </c>
      <c r="F4" s="49"/>
      <c r="G4" s="50">
        <f>SUM(P18,Q20,P24,Q25,P29)</f>
        <v>10</v>
      </c>
      <c r="H4" s="51"/>
      <c r="I4" s="53">
        <f>SUM(Q18,P20,Q24,P25,Q29)</f>
        <v>3</v>
      </c>
      <c r="J4" s="54"/>
      <c r="K4" s="6"/>
      <c r="L4" s="6"/>
      <c r="M4" s="6"/>
      <c r="N4" s="6"/>
      <c r="O4" s="112" t="s">
        <v>14</v>
      </c>
      <c r="P4" s="44">
        <v>3</v>
      </c>
      <c r="Q4" s="8"/>
    </row>
    <row r="5" spans="1:17" ht="12.75">
      <c r="A5" s="45">
        <v>4</v>
      </c>
      <c r="B5" s="46"/>
      <c r="C5" s="47" t="s">
        <v>34</v>
      </c>
      <c r="D5" s="47" t="s">
        <v>21</v>
      </c>
      <c r="E5" s="48">
        <f t="shared" si="0"/>
        <v>0</v>
      </c>
      <c r="F5" s="51"/>
      <c r="G5" s="50">
        <f>SUM(Q18,P21,Q22,Q26,P30)</f>
        <v>2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113"/>
      <c r="Q5" s="8"/>
    </row>
    <row r="6" spans="1:17" ht="12.75">
      <c r="A6" s="45">
        <v>5</v>
      </c>
      <c r="B6" s="46"/>
      <c r="C6" s="47" t="s">
        <v>35</v>
      </c>
      <c r="D6" s="47" t="s">
        <v>30</v>
      </c>
      <c r="E6" s="48">
        <f t="shared" si="0"/>
        <v>1</v>
      </c>
      <c r="F6" s="51"/>
      <c r="G6" s="50">
        <f>SUM(Q17,Q19,Q24,P27,Q30)</f>
        <v>4</v>
      </c>
      <c r="H6" s="51"/>
      <c r="I6" s="53">
        <f>SUM(P17,P19,P24,Q27,P30)</f>
        <v>11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Milo Blum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Xavier Grunebaum</v>
      </c>
      <c r="D17" s="78" t="str">
        <f>C6</f>
        <v>Silvio Portmann</v>
      </c>
      <c r="E17" s="79">
        <v>15</v>
      </c>
      <c r="F17" s="80">
        <v>13</v>
      </c>
      <c r="G17" s="79">
        <v>11</v>
      </c>
      <c r="H17" s="80">
        <v>7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Xavier Grunebaum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Arnaud Chablais</v>
      </c>
      <c r="D18" s="87" t="str">
        <f>C5</f>
        <v>Bryan Virdis</v>
      </c>
      <c r="E18" s="88">
        <v>11</v>
      </c>
      <c r="F18" s="89">
        <v>4</v>
      </c>
      <c r="G18" s="88">
        <v>11</v>
      </c>
      <c r="H18" s="89">
        <v>3</v>
      </c>
      <c r="I18" s="88">
        <v>11</v>
      </c>
      <c r="J18" s="90">
        <v>3</v>
      </c>
      <c r="K18" s="91"/>
      <c r="L18" s="90"/>
      <c r="M18" s="91"/>
      <c r="N18" s="90"/>
      <c r="O18" s="92" t="str">
        <f t="shared" si="1"/>
        <v>Arnaud Chablais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Milo Blum</v>
      </c>
      <c r="D19" s="66" t="str">
        <f>C6</f>
        <v>Silvio Portmann</v>
      </c>
      <c r="E19" s="79">
        <v>13</v>
      </c>
      <c r="F19" s="80">
        <v>11</v>
      </c>
      <c r="G19" s="79">
        <v>10</v>
      </c>
      <c r="H19" s="80">
        <v>12</v>
      </c>
      <c r="I19" s="79">
        <v>11</v>
      </c>
      <c r="J19" s="81">
        <v>6</v>
      </c>
      <c r="K19" s="70">
        <v>11</v>
      </c>
      <c r="L19" s="71">
        <v>5</v>
      </c>
      <c r="M19" s="70"/>
      <c r="N19" s="71"/>
      <c r="O19" s="72" t="str">
        <f t="shared" si="1"/>
        <v>Milo Blum</v>
      </c>
      <c r="P19" s="83">
        <f t="shared" si="2"/>
        <v>3</v>
      </c>
      <c r="Q19" s="74">
        <f t="shared" si="3"/>
        <v>1</v>
      </c>
    </row>
    <row r="20" spans="1:17" ht="12.75">
      <c r="A20" s="75">
        <f>A3</f>
        <v>2</v>
      </c>
      <c r="B20" s="76">
        <f>A4</f>
        <v>3</v>
      </c>
      <c r="C20" s="77" t="str">
        <f>C3</f>
        <v>Xavier Grunebaum</v>
      </c>
      <c r="D20" s="78" t="str">
        <f>C4</f>
        <v>Arnaud Chablais</v>
      </c>
      <c r="E20" s="67">
        <v>15</v>
      </c>
      <c r="F20" s="68">
        <v>13</v>
      </c>
      <c r="G20" s="67">
        <v>11</v>
      </c>
      <c r="H20" s="68">
        <v>8</v>
      </c>
      <c r="I20" s="67">
        <v>4</v>
      </c>
      <c r="J20" s="69">
        <v>11</v>
      </c>
      <c r="K20" s="82">
        <v>11</v>
      </c>
      <c r="L20" s="69">
        <v>4</v>
      </c>
      <c r="M20" s="82"/>
      <c r="N20" s="69"/>
      <c r="O20" s="72" t="str">
        <f t="shared" si="1"/>
        <v>Xavier Grunebaum</v>
      </c>
      <c r="P20" s="83">
        <f t="shared" si="2"/>
        <v>3</v>
      </c>
      <c r="Q20" s="74">
        <f t="shared" si="3"/>
        <v>1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Bryan Virdis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Milo Blum</v>
      </c>
      <c r="D22" s="66" t="str">
        <f>C5</f>
        <v>Bryan Virdis</v>
      </c>
      <c r="E22" s="67">
        <v>11</v>
      </c>
      <c r="F22" s="68">
        <v>5</v>
      </c>
      <c r="G22" s="67">
        <v>12</v>
      </c>
      <c r="H22" s="68">
        <v>10</v>
      </c>
      <c r="I22" s="67">
        <v>12</v>
      </c>
      <c r="J22" s="69">
        <v>10</v>
      </c>
      <c r="K22" s="70"/>
      <c r="L22" s="71"/>
      <c r="M22" s="70"/>
      <c r="N22" s="71"/>
      <c r="O22" s="72" t="str">
        <f t="shared" si="1"/>
        <v>Milo Blum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Xavier Grunebaum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Arnaud Chablais</v>
      </c>
      <c r="D24" s="87" t="str">
        <f>C6</f>
        <v>Silvio Portmann</v>
      </c>
      <c r="E24" s="88">
        <v>11</v>
      </c>
      <c r="F24" s="89">
        <v>1</v>
      </c>
      <c r="G24" s="88">
        <v>11</v>
      </c>
      <c r="H24" s="89">
        <v>2</v>
      </c>
      <c r="I24" s="88">
        <v>11</v>
      </c>
      <c r="J24" s="90">
        <v>5</v>
      </c>
      <c r="K24" s="91"/>
      <c r="L24" s="90"/>
      <c r="M24" s="91"/>
      <c r="N24" s="90"/>
      <c r="O24" s="92" t="str">
        <f t="shared" si="1"/>
        <v>Arnaud Chablais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Milo Blum</v>
      </c>
      <c r="D25" s="66" t="str">
        <f>C4</f>
        <v>Arnaud Chablais</v>
      </c>
      <c r="E25" s="79">
        <v>7</v>
      </c>
      <c r="F25" s="80">
        <v>11</v>
      </c>
      <c r="G25" s="79">
        <v>10</v>
      </c>
      <c r="H25" s="80">
        <v>12</v>
      </c>
      <c r="I25" s="79">
        <v>3</v>
      </c>
      <c r="J25" s="81">
        <v>11</v>
      </c>
      <c r="K25" s="70"/>
      <c r="L25" s="71"/>
      <c r="M25" s="70"/>
      <c r="N25" s="71"/>
      <c r="O25" s="72" t="str">
        <f t="shared" si="1"/>
        <v>Arnaud Chablais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Xavier Grunebaum</v>
      </c>
      <c r="D26" s="78" t="str">
        <f>C5</f>
        <v>Bryan Virdis</v>
      </c>
      <c r="E26" s="79">
        <v>11</v>
      </c>
      <c r="F26" s="80">
        <v>7</v>
      </c>
      <c r="G26" s="79">
        <v>11</v>
      </c>
      <c r="H26" s="80">
        <v>6</v>
      </c>
      <c r="I26" s="79">
        <v>11</v>
      </c>
      <c r="J26" s="81">
        <v>4</v>
      </c>
      <c r="K26" s="82"/>
      <c r="L26" s="69"/>
      <c r="M26" s="82"/>
      <c r="N26" s="69"/>
      <c r="O26" s="72" t="str">
        <f t="shared" si="1"/>
        <v>Xavier Grunebaum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Silvio Portmann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Milo Blum</v>
      </c>
      <c r="D28" s="66" t="str">
        <f>C3</f>
        <v>Xavier Grunebaum</v>
      </c>
      <c r="E28" s="67">
        <v>13</v>
      </c>
      <c r="F28" s="68">
        <v>11</v>
      </c>
      <c r="G28" s="67">
        <v>9</v>
      </c>
      <c r="H28" s="68">
        <v>11</v>
      </c>
      <c r="I28" s="67">
        <v>5</v>
      </c>
      <c r="J28" s="69">
        <v>11</v>
      </c>
      <c r="K28" s="70">
        <v>7</v>
      </c>
      <c r="L28" s="71">
        <v>11</v>
      </c>
      <c r="M28" s="70"/>
      <c r="N28" s="71"/>
      <c r="O28" s="72" t="str">
        <f t="shared" si="1"/>
        <v>Xavier Grunebaum</v>
      </c>
      <c r="P28" s="83">
        <f t="shared" si="2"/>
        <v>1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Arnaud Chablais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Bryan Virdis</v>
      </c>
      <c r="D30" s="98" t="str">
        <f>C6</f>
        <v>Silvio Portmann</v>
      </c>
      <c r="E30" s="99">
        <v>11</v>
      </c>
      <c r="F30" s="100">
        <v>8</v>
      </c>
      <c r="G30" s="99">
        <v>11</v>
      </c>
      <c r="H30" s="100">
        <v>9</v>
      </c>
      <c r="I30" s="99">
        <v>7</v>
      </c>
      <c r="J30" s="101">
        <v>11</v>
      </c>
      <c r="K30" s="102">
        <v>5</v>
      </c>
      <c r="L30" s="103">
        <v>11</v>
      </c>
      <c r="M30" s="102">
        <v>9</v>
      </c>
      <c r="N30" s="103">
        <v>11</v>
      </c>
      <c r="O30" s="104" t="str">
        <f t="shared" si="1"/>
        <v>Silvio Portmann</v>
      </c>
      <c r="P30" s="105">
        <f t="shared" si="2"/>
        <v>2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18" customFormat="1" ht="1.5" customHeight="1" hidden="1">
      <c r="A33" s="114"/>
      <c r="B33" s="114"/>
      <c r="C33" s="115"/>
      <c r="D33" s="115"/>
      <c r="E33" s="116"/>
      <c r="F33" s="116"/>
      <c r="G33" s="117"/>
      <c r="H33" s="117"/>
      <c r="P33" s="119"/>
      <c r="Q33" s="119"/>
    </row>
    <row r="34" spans="1:17" s="118" customFormat="1" ht="1.5" customHeight="1" hidden="1">
      <c r="A34" s="114"/>
      <c r="B34" s="114"/>
      <c r="C34" s="115"/>
      <c r="D34" s="115"/>
      <c r="E34" s="116"/>
      <c r="F34" s="116"/>
      <c r="G34" s="117"/>
      <c r="H34" s="117"/>
      <c r="P34" s="119"/>
      <c r="Q34" s="119"/>
    </row>
    <row r="35" spans="1:17" s="118" customFormat="1" ht="1.5" customHeight="1" hidden="1">
      <c r="A35" s="114"/>
      <c r="B35" s="114"/>
      <c r="C35" s="115"/>
      <c r="D35" s="115"/>
      <c r="E35" s="116"/>
      <c r="F35" s="116"/>
      <c r="G35" s="117"/>
      <c r="H35" s="117"/>
      <c r="P35" s="119"/>
      <c r="Q35" s="119"/>
    </row>
    <row r="36" spans="1:17" s="118" customFormat="1" ht="1.5" customHeight="1" hidden="1">
      <c r="A36" s="114"/>
      <c r="B36" s="114"/>
      <c r="C36" s="115"/>
      <c r="D36" s="115"/>
      <c r="E36" s="116"/>
      <c r="F36" s="116"/>
      <c r="G36" s="117"/>
      <c r="H36" s="117"/>
      <c r="J36" s="1"/>
      <c r="K36" s="1"/>
      <c r="L36" s="1"/>
      <c r="M36" s="1"/>
      <c r="N36" s="1"/>
      <c r="P36" s="119"/>
      <c r="Q36" s="119"/>
    </row>
    <row r="37" spans="1:17" s="118" customFormat="1" ht="1.5" customHeight="1" hidden="1">
      <c r="A37" s="114"/>
      <c r="B37" s="114"/>
      <c r="C37" s="115"/>
      <c r="D37" s="115"/>
      <c r="E37" s="116"/>
      <c r="F37" s="116"/>
      <c r="G37" s="117"/>
      <c r="H37" s="117"/>
      <c r="P37" s="119"/>
      <c r="Q37" s="119"/>
    </row>
    <row r="38" spans="1:17" s="118" customFormat="1" ht="1.5" customHeight="1" hidden="1">
      <c r="A38" s="114"/>
      <c r="B38" s="114"/>
      <c r="C38" s="115"/>
      <c r="D38" s="115"/>
      <c r="E38" s="116"/>
      <c r="F38" s="116"/>
      <c r="G38" s="117"/>
      <c r="H38" s="117"/>
      <c r="P38" s="119"/>
      <c r="Q38" s="119"/>
    </row>
    <row r="39" spans="1:17" s="118" customFormat="1" ht="1.5" customHeight="1" hidden="1">
      <c r="A39" s="114"/>
      <c r="B39" s="114"/>
      <c r="C39" s="115"/>
      <c r="D39" s="115"/>
      <c r="E39" s="116"/>
      <c r="F39" s="116"/>
      <c r="G39" s="117"/>
      <c r="H39" s="117"/>
      <c r="P39" s="119"/>
      <c r="Q39" s="119"/>
    </row>
    <row r="40" spans="1:17" s="118" customFormat="1" ht="1.5" customHeight="1" hidden="1">
      <c r="A40" s="114"/>
      <c r="B40" s="114"/>
      <c r="C40" s="115"/>
      <c r="D40" s="115"/>
      <c r="E40" s="116"/>
      <c r="F40" s="116"/>
      <c r="G40" s="117"/>
      <c r="H40" s="117"/>
      <c r="P40" s="119"/>
      <c r="Q40" s="119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38">
        <v>1</v>
      </c>
      <c r="B64" s="139"/>
      <c r="C64" s="47" t="s">
        <v>32</v>
      </c>
      <c r="D64" s="47" t="s">
        <v>18</v>
      </c>
      <c r="E64" s="120">
        <f>COUNTIF($O$16:$O$30,C64)</f>
        <v>4</v>
      </c>
      <c r="F64" s="107"/>
      <c r="G64" s="131"/>
      <c r="H64" s="139"/>
      <c r="I64" s="131"/>
      <c r="J64" s="132"/>
      <c r="P64" s="3"/>
      <c r="Q64" s="3"/>
    </row>
    <row r="65" spans="1:17" ht="12.75">
      <c r="A65" s="135">
        <v>2</v>
      </c>
      <c r="B65" s="129"/>
      <c r="C65" s="47" t="s">
        <v>33</v>
      </c>
      <c r="D65" s="47" t="s">
        <v>21</v>
      </c>
      <c r="E65" s="120">
        <f>COUNTIF($O$16:$O$30,C65)</f>
        <v>3</v>
      </c>
      <c r="F65" s="108"/>
      <c r="G65" s="128"/>
      <c r="H65" s="129"/>
      <c r="I65" s="128"/>
      <c r="J65" s="133"/>
      <c r="P65" s="3"/>
      <c r="Q65" s="3"/>
    </row>
    <row r="66" spans="1:17" ht="12.75">
      <c r="A66" s="135">
        <v>3</v>
      </c>
      <c r="B66" s="129"/>
      <c r="C66" s="47" t="s">
        <v>31</v>
      </c>
      <c r="D66" s="47" t="s">
        <v>18</v>
      </c>
      <c r="E66" s="120">
        <f>COUNTIF($O$16:$O$30,C66)</f>
        <v>2</v>
      </c>
      <c r="F66" s="108"/>
      <c r="G66" s="128"/>
      <c r="H66" s="129"/>
      <c r="I66" s="128"/>
      <c r="J66" s="133"/>
      <c r="P66" s="3"/>
      <c r="Q66" s="3"/>
    </row>
    <row r="67" spans="1:17" ht="12.75">
      <c r="A67" s="135">
        <v>4</v>
      </c>
      <c r="B67" s="129"/>
      <c r="C67" s="47" t="s">
        <v>35</v>
      </c>
      <c r="D67" s="47" t="s">
        <v>30</v>
      </c>
      <c r="E67" s="120">
        <f>COUNTIF($O$16:$O$30,C67)</f>
        <v>1</v>
      </c>
      <c r="F67" s="108"/>
      <c r="G67" s="128"/>
      <c r="H67" s="129"/>
      <c r="I67" s="128"/>
      <c r="J67" s="133"/>
      <c r="P67" s="3"/>
      <c r="Q67" s="3"/>
    </row>
    <row r="68" spans="1:17" ht="12.75">
      <c r="A68" s="135">
        <v>5</v>
      </c>
      <c r="B68" s="129"/>
      <c r="C68" s="47" t="s">
        <v>34</v>
      </c>
      <c r="D68" s="47" t="s">
        <v>21</v>
      </c>
      <c r="E68" s="120">
        <f>COUNTIF($O$16:$O$30,C68)</f>
        <v>0</v>
      </c>
      <c r="F68" s="108"/>
      <c r="G68" s="128"/>
      <c r="H68" s="129"/>
      <c r="I68" s="128"/>
      <c r="J68" s="133"/>
      <c r="P68" s="3"/>
      <c r="Q68" s="3"/>
    </row>
    <row r="69" spans="1:17" ht="13.5" thickBot="1">
      <c r="A69" s="126">
        <v>6</v>
      </c>
      <c r="B69" s="127"/>
      <c r="C69" s="109"/>
      <c r="D69" s="109"/>
      <c r="E69" s="110">
        <v>0</v>
      </c>
      <c r="F69" s="111"/>
      <c r="G69" s="130"/>
      <c r="H69" s="127"/>
      <c r="I69" s="130"/>
      <c r="J69" s="134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4:H64"/>
    <mergeCell ref="G65:H65"/>
    <mergeCell ref="G66:H66"/>
    <mergeCell ref="G67:H67"/>
    <mergeCell ref="I68:J68"/>
    <mergeCell ref="I69:J69"/>
    <mergeCell ref="A67:B67"/>
    <mergeCell ref="A68:B68"/>
    <mergeCell ref="I63:J63"/>
    <mergeCell ref="A64:B64"/>
    <mergeCell ref="A65:B65"/>
    <mergeCell ref="A66:B66"/>
    <mergeCell ref="G63:H63"/>
    <mergeCell ref="P1:Q1"/>
    <mergeCell ref="K15:L15"/>
    <mergeCell ref="M15:N15"/>
    <mergeCell ref="A69:B69"/>
    <mergeCell ref="G68:H68"/>
    <mergeCell ref="G69:H69"/>
    <mergeCell ref="I64:J64"/>
    <mergeCell ref="I65:J65"/>
    <mergeCell ref="I66:J66"/>
    <mergeCell ref="I67:J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zoomScalePageLayoutView="0" workbookViewId="0" topLeftCell="A1">
      <selection activeCell="C68" sqref="C68:E68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2" t="s">
        <v>13</v>
      </c>
      <c r="P1" s="121">
        <v>41965</v>
      </c>
      <c r="Q1" s="121"/>
    </row>
    <row r="2" spans="1:17" ht="13.5" customHeight="1">
      <c r="A2" s="45">
        <v>1</v>
      </c>
      <c r="B2" s="46"/>
      <c r="C2" s="47" t="s">
        <v>36</v>
      </c>
      <c r="D2" s="47" t="s">
        <v>18</v>
      </c>
      <c r="E2" s="48">
        <f aca="true" t="shared" si="0" ref="E2:E7">COUNTIF($O$16:$O$30,C2)</f>
        <v>0</v>
      </c>
      <c r="F2" s="49"/>
      <c r="G2" s="50">
        <f>SUM(P16,P19,P22,P25,P28)</f>
        <v>1</v>
      </c>
      <c r="H2" s="51"/>
      <c r="I2" s="48">
        <f>SUM(Q16,Q19,Q22,Q25,Q28)</f>
        <v>12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37</v>
      </c>
      <c r="D3" s="47" t="s">
        <v>18</v>
      </c>
      <c r="E3" s="48">
        <f t="shared" si="0"/>
        <v>3</v>
      </c>
      <c r="F3" s="51"/>
      <c r="G3" s="50">
        <f>SUM(P17,P20,P23,P26,Q28)</f>
        <v>9</v>
      </c>
      <c r="H3" s="51"/>
      <c r="I3" s="53">
        <f>SUM(Q17,Q20,Q23,Q26,P28)</f>
        <v>7</v>
      </c>
      <c r="J3" s="54"/>
      <c r="K3" s="6"/>
      <c r="L3" s="6"/>
      <c r="M3" s="6"/>
      <c r="N3" s="6"/>
      <c r="O3" s="113"/>
      <c r="P3" s="10"/>
      <c r="Q3" s="10"/>
    </row>
    <row r="4" spans="1:17" ht="15">
      <c r="A4" s="45">
        <v>3</v>
      </c>
      <c r="B4" s="46"/>
      <c r="C4" s="47" t="s">
        <v>38</v>
      </c>
      <c r="D4" s="47" t="s">
        <v>21</v>
      </c>
      <c r="E4" s="48">
        <f t="shared" si="0"/>
        <v>1</v>
      </c>
      <c r="F4" s="49"/>
      <c r="G4" s="50">
        <f>SUM(P18,Q20,P24,Q25,P29)</f>
        <v>8</v>
      </c>
      <c r="H4" s="51"/>
      <c r="I4" s="53">
        <f>SUM(Q18,P20,Q24,P25,Q29)</f>
        <v>9</v>
      </c>
      <c r="J4" s="54"/>
      <c r="K4" s="6"/>
      <c r="L4" s="6"/>
      <c r="M4" s="6"/>
      <c r="N4" s="6"/>
      <c r="O4" s="112" t="s">
        <v>14</v>
      </c>
      <c r="P4" s="44">
        <v>4</v>
      </c>
      <c r="Q4" s="8"/>
    </row>
    <row r="5" spans="1:17" ht="12.75">
      <c r="A5" s="45">
        <v>4</v>
      </c>
      <c r="B5" s="46"/>
      <c r="C5" s="47" t="s">
        <v>39</v>
      </c>
      <c r="D5" s="47" t="s">
        <v>21</v>
      </c>
      <c r="E5" s="48">
        <f t="shared" si="0"/>
        <v>4</v>
      </c>
      <c r="F5" s="51"/>
      <c r="G5" s="50">
        <f>SUM(Q18,P21,Q22,Q26,P30)</f>
        <v>12</v>
      </c>
      <c r="H5" s="51"/>
      <c r="I5" s="53">
        <f>SUM(P18,Q21,P22,P26,Q30)</f>
        <v>2</v>
      </c>
      <c r="J5" s="54"/>
      <c r="K5" s="6"/>
      <c r="L5" s="6"/>
      <c r="M5" s="6"/>
      <c r="N5" s="6"/>
      <c r="O5" s="7"/>
      <c r="P5" s="113"/>
      <c r="Q5" s="8"/>
    </row>
    <row r="6" spans="1:17" ht="12.75">
      <c r="A6" s="45">
        <v>5</v>
      </c>
      <c r="B6" s="46"/>
      <c r="C6" s="47" t="s">
        <v>40</v>
      </c>
      <c r="D6" s="47" t="s">
        <v>30</v>
      </c>
      <c r="E6" s="48">
        <f t="shared" si="0"/>
        <v>2</v>
      </c>
      <c r="F6" s="51"/>
      <c r="G6" s="50">
        <f>SUM(Q17,Q19,Q24,P27,Q30)</f>
        <v>8</v>
      </c>
      <c r="H6" s="51"/>
      <c r="I6" s="53">
        <f>SUM(P17,P19,P24,Q27,P30)</f>
        <v>8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2">
        <v>4</v>
      </c>
      <c r="L15" s="123"/>
      <c r="M15" s="124">
        <v>5</v>
      </c>
      <c r="N15" s="125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Quentin Borel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Bastien de Blasio</v>
      </c>
      <c r="D17" s="78" t="str">
        <f>C6</f>
        <v>Jean-Denis Fahrni</v>
      </c>
      <c r="E17" s="79">
        <v>11</v>
      </c>
      <c r="F17" s="80">
        <v>5</v>
      </c>
      <c r="G17" s="79">
        <v>7</v>
      </c>
      <c r="H17" s="80">
        <v>11</v>
      </c>
      <c r="I17" s="79">
        <v>11</v>
      </c>
      <c r="J17" s="81">
        <v>3</v>
      </c>
      <c r="K17" s="82">
        <v>11</v>
      </c>
      <c r="L17" s="69">
        <v>7</v>
      </c>
      <c r="M17" s="82"/>
      <c r="N17" s="69"/>
      <c r="O17" s="72" t="str">
        <f t="shared" si="1"/>
        <v>Bastien de Blasio</v>
      </c>
      <c r="P17" s="83">
        <f t="shared" si="2"/>
        <v>3</v>
      </c>
      <c r="Q17" s="74">
        <f t="shared" si="3"/>
        <v>1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Alexis Vitali</v>
      </c>
      <c r="D18" s="87" t="str">
        <f>C5</f>
        <v>Lucien Haas</v>
      </c>
      <c r="E18" s="88">
        <v>7</v>
      </c>
      <c r="F18" s="89">
        <v>11</v>
      </c>
      <c r="G18" s="88">
        <v>11</v>
      </c>
      <c r="H18" s="89">
        <v>8</v>
      </c>
      <c r="I18" s="88">
        <v>7</v>
      </c>
      <c r="J18" s="90">
        <v>11</v>
      </c>
      <c r="K18" s="91">
        <v>11</v>
      </c>
      <c r="L18" s="90">
        <v>13</v>
      </c>
      <c r="M18" s="91"/>
      <c r="N18" s="90"/>
      <c r="O18" s="92" t="str">
        <f t="shared" si="1"/>
        <v>Lucien Haas</v>
      </c>
      <c r="P18" s="93">
        <f t="shared" si="2"/>
        <v>1</v>
      </c>
      <c r="Q18" s="94">
        <f t="shared" si="3"/>
        <v>3</v>
      </c>
    </row>
    <row r="19" spans="1:17" ht="12.75">
      <c r="A19" s="63">
        <f>A2</f>
        <v>1</v>
      </c>
      <c r="B19" s="64">
        <f>A6</f>
        <v>5</v>
      </c>
      <c r="C19" s="65" t="str">
        <f>C2</f>
        <v>Quentin Borel</v>
      </c>
      <c r="D19" s="66" t="str">
        <f>C6</f>
        <v>Jean-Denis Fahrni</v>
      </c>
      <c r="E19" s="79">
        <v>5</v>
      </c>
      <c r="F19" s="80">
        <v>11</v>
      </c>
      <c r="G19" s="79">
        <v>5</v>
      </c>
      <c r="H19" s="80">
        <v>11</v>
      </c>
      <c r="I19" s="79">
        <v>8</v>
      </c>
      <c r="J19" s="81">
        <v>11</v>
      </c>
      <c r="K19" s="70"/>
      <c r="L19" s="71"/>
      <c r="M19" s="70"/>
      <c r="N19" s="71"/>
      <c r="O19" s="72" t="str">
        <f t="shared" si="1"/>
        <v>Jean-Denis Fahrni</v>
      </c>
      <c r="P19" s="83">
        <f t="shared" si="2"/>
        <v>0</v>
      </c>
      <c r="Q19" s="74">
        <f t="shared" si="3"/>
        <v>3</v>
      </c>
    </row>
    <row r="20" spans="1:17" ht="12.75">
      <c r="A20" s="75">
        <f>A3</f>
        <v>2</v>
      </c>
      <c r="B20" s="76">
        <f>A4</f>
        <v>3</v>
      </c>
      <c r="C20" s="77" t="str">
        <f>C3</f>
        <v>Bastien de Blasio</v>
      </c>
      <c r="D20" s="78" t="str">
        <f>C4</f>
        <v>Alexis Vitali</v>
      </c>
      <c r="E20" s="67">
        <v>11</v>
      </c>
      <c r="F20" s="68">
        <v>5</v>
      </c>
      <c r="G20" s="67">
        <v>7</v>
      </c>
      <c r="H20" s="68">
        <v>11</v>
      </c>
      <c r="I20" s="67">
        <v>7</v>
      </c>
      <c r="J20" s="69">
        <v>11</v>
      </c>
      <c r="K20" s="82">
        <v>11</v>
      </c>
      <c r="L20" s="69">
        <v>7</v>
      </c>
      <c r="M20" s="82">
        <v>11</v>
      </c>
      <c r="N20" s="69">
        <v>7</v>
      </c>
      <c r="O20" s="72" t="str">
        <f t="shared" si="1"/>
        <v>Bastien de Blasio</v>
      </c>
      <c r="P20" s="83">
        <f t="shared" si="2"/>
        <v>3</v>
      </c>
      <c r="Q20" s="74">
        <f t="shared" si="3"/>
        <v>2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Lucien Haas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Quentin Borel</v>
      </c>
      <c r="D22" s="66" t="str">
        <f>C5</f>
        <v>Lucien Haas</v>
      </c>
      <c r="E22" s="67">
        <v>3</v>
      </c>
      <c r="F22" s="68">
        <v>11</v>
      </c>
      <c r="G22" s="67">
        <v>8</v>
      </c>
      <c r="H22" s="68">
        <v>11</v>
      </c>
      <c r="I22" s="67">
        <v>5</v>
      </c>
      <c r="J22" s="69">
        <v>11</v>
      </c>
      <c r="K22" s="70"/>
      <c r="L22" s="71"/>
      <c r="M22" s="70"/>
      <c r="N22" s="71"/>
      <c r="O22" s="72" t="str">
        <f t="shared" si="1"/>
        <v>Lucien Haas</v>
      </c>
      <c r="P22" s="83">
        <f t="shared" si="2"/>
        <v>0</v>
      </c>
      <c r="Q22" s="74">
        <f t="shared" si="3"/>
        <v>3</v>
      </c>
    </row>
    <row r="23" spans="1:17" ht="12.75">
      <c r="A23" s="75">
        <f>A3</f>
        <v>2</v>
      </c>
      <c r="B23" s="76">
        <f>A7</f>
        <v>6</v>
      </c>
      <c r="C23" s="77" t="str">
        <f>C3</f>
        <v>Bastien de Blasio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Alexis Vitali</v>
      </c>
      <c r="D24" s="87" t="str">
        <f>C6</f>
        <v>Jean-Denis Fahrni</v>
      </c>
      <c r="E24" s="88">
        <v>8</v>
      </c>
      <c r="F24" s="89">
        <v>11</v>
      </c>
      <c r="G24" s="88">
        <v>11</v>
      </c>
      <c r="H24" s="89">
        <v>9</v>
      </c>
      <c r="I24" s="88">
        <v>5</v>
      </c>
      <c r="J24" s="90">
        <v>11</v>
      </c>
      <c r="K24" s="91">
        <v>11</v>
      </c>
      <c r="L24" s="90">
        <v>7</v>
      </c>
      <c r="M24" s="91">
        <v>8</v>
      </c>
      <c r="N24" s="90">
        <v>11</v>
      </c>
      <c r="O24" s="92" t="str">
        <f t="shared" si="1"/>
        <v>Jean-Denis Fahrni</v>
      </c>
      <c r="P24" s="93">
        <f t="shared" si="2"/>
        <v>2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Quentin Borel</v>
      </c>
      <c r="D25" s="66" t="str">
        <f>C4</f>
        <v>Alexis Vitali</v>
      </c>
      <c r="E25" s="79">
        <v>7</v>
      </c>
      <c r="F25" s="80">
        <v>11</v>
      </c>
      <c r="G25" s="79">
        <v>5</v>
      </c>
      <c r="H25" s="80">
        <v>11</v>
      </c>
      <c r="I25" s="79">
        <v>4</v>
      </c>
      <c r="J25" s="81">
        <v>11</v>
      </c>
      <c r="K25" s="70"/>
      <c r="L25" s="71"/>
      <c r="M25" s="70"/>
      <c r="N25" s="71"/>
      <c r="O25" s="72" t="str">
        <f t="shared" si="1"/>
        <v>Alexis Vitali</v>
      </c>
      <c r="P25" s="83">
        <f t="shared" si="2"/>
        <v>0</v>
      </c>
      <c r="Q25" s="74">
        <f t="shared" si="3"/>
        <v>3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Bastien de Blasio</v>
      </c>
      <c r="D26" s="78" t="str">
        <f>C5</f>
        <v>Lucien Haas</v>
      </c>
      <c r="E26" s="79">
        <v>7</v>
      </c>
      <c r="F26" s="80">
        <v>11</v>
      </c>
      <c r="G26" s="79">
        <v>9</v>
      </c>
      <c r="H26" s="80">
        <v>11</v>
      </c>
      <c r="I26" s="79">
        <v>2</v>
      </c>
      <c r="J26" s="81">
        <v>11</v>
      </c>
      <c r="K26" s="82"/>
      <c r="L26" s="69"/>
      <c r="M26" s="82"/>
      <c r="N26" s="69"/>
      <c r="O26" s="72" t="str">
        <f t="shared" si="1"/>
        <v>Lucien Haas</v>
      </c>
      <c r="P26" s="83">
        <f t="shared" si="2"/>
        <v>0</v>
      </c>
      <c r="Q26" s="74">
        <f t="shared" si="3"/>
        <v>3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Jean-Denis Fahrni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Quentin Borel</v>
      </c>
      <c r="D28" s="66" t="str">
        <f>C3</f>
        <v>Bastien de Blasio</v>
      </c>
      <c r="E28" s="67">
        <v>12</v>
      </c>
      <c r="F28" s="68">
        <v>10</v>
      </c>
      <c r="G28" s="67">
        <v>5</v>
      </c>
      <c r="H28" s="68">
        <v>11</v>
      </c>
      <c r="I28" s="67">
        <v>3</v>
      </c>
      <c r="J28" s="69">
        <v>11</v>
      </c>
      <c r="K28" s="70">
        <v>8</v>
      </c>
      <c r="L28" s="71">
        <v>11</v>
      </c>
      <c r="M28" s="70"/>
      <c r="N28" s="71"/>
      <c r="O28" s="72" t="str">
        <f t="shared" si="1"/>
        <v>Bastien de Blasio</v>
      </c>
      <c r="P28" s="83">
        <f t="shared" si="2"/>
        <v>1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Alexis Vitali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Lucien Haas</v>
      </c>
      <c r="D30" s="98" t="str">
        <f>C6</f>
        <v>Jean-Denis Fahrni</v>
      </c>
      <c r="E30" s="99">
        <v>8</v>
      </c>
      <c r="F30" s="100">
        <v>11</v>
      </c>
      <c r="G30" s="99">
        <v>11</v>
      </c>
      <c r="H30" s="100">
        <v>6</v>
      </c>
      <c r="I30" s="99">
        <v>16</v>
      </c>
      <c r="J30" s="101">
        <v>14</v>
      </c>
      <c r="K30" s="102">
        <v>11</v>
      </c>
      <c r="L30" s="103">
        <v>5</v>
      </c>
      <c r="M30" s="102"/>
      <c r="N30" s="103"/>
      <c r="O30" s="104" t="str">
        <f t="shared" si="1"/>
        <v>Lucien Haas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18" customFormat="1" ht="1.5" customHeight="1" hidden="1">
      <c r="A33" s="114"/>
      <c r="B33" s="114"/>
      <c r="C33" s="115"/>
      <c r="D33" s="115"/>
      <c r="E33" s="116"/>
      <c r="F33" s="116"/>
      <c r="G33" s="117"/>
      <c r="H33" s="117"/>
      <c r="P33" s="119"/>
      <c r="Q33" s="119"/>
    </row>
    <row r="34" spans="1:17" s="118" customFormat="1" ht="1.5" customHeight="1" hidden="1">
      <c r="A34" s="114"/>
      <c r="B34" s="114"/>
      <c r="C34" s="115"/>
      <c r="D34" s="115"/>
      <c r="E34" s="116"/>
      <c r="F34" s="116"/>
      <c r="G34" s="117"/>
      <c r="H34" s="117"/>
      <c r="P34" s="119"/>
      <c r="Q34" s="119"/>
    </row>
    <row r="35" spans="1:17" s="118" customFormat="1" ht="1.5" customHeight="1" hidden="1">
      <c r="A35" s="114"/>
      <c r="B35" s="114"/>
      <c r="C35" s="115"/>
      <c r="D35" s="115"/>
      <c r="E35" s="116"/>
      <c r="F35" s="116"/>
      <c r="G35" s="117"/>
      <c r="H35" s="117"/>
      <c r="P35" s="119"/>
      <c r="Q35" s="119"/>
    </row>
    <row r="36" spans="1:17" s="118" customFormat="1" ht="1.5" customHeight="1" hidden="1">
      <c r="A36" s="114"/>
      <c r="B36" s="114"/>
      <c r="C36" s="115"/>
      <c r="D36" s="115"/>
      <c r="E36" s="116"/>
      <c r="F36" s="116"/>
      <c r="G36" s="117"/>
      <c r="H36" s="117"/>
      <c r="J36" s="1"/>
      <c r="K36" s="1"/>
      <c r="L36" s="1"/>
      <c r="M36" s="1"/>
      <c r="N36" s="1"/>
      <c r="P36" s="119"/>
      <c r="Q36" s="119"/>
    </row>
    <row r="37" spans="1:17" s="118" customFormat="1" ht="1.5" customHeight="1" hidden="1">
      <c r="A37" s="114"/>
      <c r="B37" s="114"/>
      <c r="C37" s="115"/>
      <c r="D37" s="115"/>
      <c r="E37" s="116"/>
      <c r="F37" s="116"/>
      <c r="G37" s="117"/>
      <c r="H37" s="117"/>
      <c r="P37" s="119"/>
      <c r="Q37" s="119"/>
    </row>
    <row r="38" spans="1:17" s="118" customFormat="1" ht="1.5" customHeight="1" hidden="1">
      <c r="A38" s="114"/>
      <c r="B38" s="114"/>
      <c r="C38" s="115"/>
      <c r="D38" s="115"/>
      <c r="E38" s="116"/>
      <c r="F38" s="116"/>
      <c r="G38" s="117"/>
      <c r="H38" s="117"/>
      <c r="P38" s="119"/>
      <c r="Q38" s="119"/>
    </row>
    <row r="39" spans="1:17" s="118" customFormat="1" ht="1.5" customHeight="1" hidden="1">
      <c r="A39" s="114"/>
      <c r="B39" s="114"/>
      <c r="C39" s="115"/>
      <c r="D39" s="115"/>
      <c r="E39" s="116"/>
      <c r="F39" s="116"/>
      <c r="G39" s="117"/>
      <c r="H39" s="117"/>
      <c r="P39" s="119"/>
      <c r="Q39" s="119"/>
    </row>
    <row r="40" spans="1:17" s="118" customFormat="1" ht="1.5" customHeight="1" hidden="1">
      <c r="A40" s="114"/>
      <c r="B40" s="114"/>
      <c r="C40" s="115"/>
      <c r="D40" s="115"/>
      <c r="E40" s="116"/>
      <c r="F40" s="116"/>
      <c r="G40" s="117"/>
      <c r="H40" s="117"/>
      <c r="P40" s="119"/>
      <c r="Q40" s="119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6" t="s">
        <v>11</v>
      </c>
      <c r="H63" s="137"/>
      <c r="I63" s="136" t="s">
        <v>12</v>
      </c>
      <c r="J63" s="137"/>
      <c r="P63" s="3"/>
      <c r="Q63" s="3"/>
    </row>
    <row r="64" spans="1:17" ht="12.75">
      <c r="A64" s="138">
        <v>1</v>
      </c>
      <c r="B64" s="139"/>
      <c r="C64" s="47" t="s">
        <v>39</v>
      </c>
      <c r="D64" s="47" t="s">
        <v>21</v>
      </c>
      <c r="E64" s="120">
        <f>COUNTIF($O$16:$O$30,C64)</f>
        <v>4</v>
      </c>
      <c r="F64" s="107"/>
      <c r="G64" s="131"/>
      <c r="H64" s="139"/>
      <c r="I64" s="131"/>
      <c r="J64" s="132"/>
      <c r="P64" s="3"/>
      <c r="Q64" s="3"/>
    </row>
    <row r="65" spans="1:17" ht="12.75">
      <c r="A65" s="135">
        <v>2</v>
      </c>
      <c r="B65" s="129"/>
      <c r="C65" s="47" t="s">
        <v>37</v>
      </c>
      <c r="D65" s="47" t="s">
        <v>18</v>
      </c>
      <c r="E65" s="120">
        <f>COUNTIF($O$16:$O$30,C65)</f>
        <v>3</v>
      </c>
      <c r="F65" s="108"/>
      <c r="G65" s="128"/>
      <c r="H65" s="129"/>
      <c r="I65" s="128"/>
      <c r="J65" s="133"/>
      <c r="P65" s="3"/>
      <c r="Q65" s="3"/>
    </row>
    <row r="66" spans="1:17" ht="12.75">
      <c r="A66" s="135">
        <v>3</v>
      </c>
      <c r="B66" s="129"/>
      <c r="C66" s="47" t="s">
        <v>40</v>
      </c>
      <c r="D66" s="47" t="s">
        <v>30</v>
      </c>
      <c r="E66" s="120">
        <f>COUNTIF($O$16:$O$30,C66)</f>
        <v>2</v>
      </c>
      <c r="F66" s="108"/>
      <c r="G66" s="128"/>
      <c r="H66" s="129"/>
      <c r="I66" s="128"/>
      <c r="J66" s="133"/>
      <c r="P66" s="3"/>
      <c r="Q66" s="3"/>
    </row>
    <row r="67" spans="1:17" ht="12.75">
      <c r="A67" s="135">
        <v>4</v>
      </c>
      <c r="B67" s="129"/>
      <c r="C67" s="47" t="s">
        <v>38</v>
      </c>
      <c r="D67" s="47" t="s">
        <v>21</v>
      </c>
      <c r="E67" s="120">
        <f>COUNTIF($O$16:$O$30,C67)</f>
        <v>1</v>
      </c>
      <c r="F67" s="108"/>
      <c r="G67" s="128"/>
      <c r="H67" s="129"/>
      <c r="I67" s="128"/>
      <c r="J67" s="133"/>
      <c r="P67" s="3"/>
      <c r="Q67" s="3"/>
    </row>
    <row r="68" spans="1:17" ht="12.75">
      <c r="A68" s="135">
        <v>5</v>
      </c>
      <c r="B68" s="129"/>
      <c r="C68" s="47" t="s">
        <v>36</v>
      </c>
      <c r="D68" s="47" t="s">
        <v>18</v>
      </c>
      <c r="E68" s="120">
        <f>COUNTIF($O$16:$O$30,C68)</f>
        <v>0</v>
      </c>
      <c r="F68" s="108"/>
      <c r="G68" s="128"/>
      <c r="H68" s="129"/>
      <c r="I68" s="128"/>
      <c r="J68" s="133"/>
      <c r="P68" s="3"/>
      <c r="Q68" s="3"/>
    </row>
    <row r="69" spans="1:17" ht="13.5" thickBot="1">
      <c r="A69" s="126">
        <v>6</v>
      </c>
      <c r="B69" s="127"/>
      <c r="C69" s="109"/>
      <c r="D69" s="109"/>
      <c r="E69" s="110">
        <v>0</v>
      </c>
      <c r="F69" s="111"/>
      <c r="G69" s="130"/>
      <c r="H69" s="127"/>
      <c r="I69" s="130"/>
      <c r="J69" s="134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9:H69"/>
    <mergeCell ref="I64:J64"/>
    <mergeCell ref="I65:J65"/>
    <mergeCell ref="I66:J66"/>
    <mergeCell ref="I67:J67"/>
    <mergeCell ref="G67:H67"/>
    <mergeCell ref="I68:J68"/>
    <mergeCell ref="I69:J69"/>
    <mergeCell ref="A67:B67"/>
    <mergeCell ref="A68:B68"/>
    <mergeCell ref="P1:Q1"/>
    <mergeCell ref="K15:L15"/>
    <mergeCell ref="M15:N15"/>
    <mergeCell ref="A69:B69"/>
    <mergeCell ref="G68:H68"/>
    <mergeCell ref="I63:J63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2014-11-22T10:03:08Z</cp:lastPrinted>
  <dcterms:created xsi:type="dcterms:W3CDTF">1999-11-07T16:01:07Z</dcterms:created>
  <dcterms:modified xsi:type="dcterms:W3CDTF">2014-11-30T20:31:33Z</dcterms:modified>
  <cp:category/>
  <cp:version/>
  <cp:contentType/>
  <cp:contentStatus/>
</cp:coreProperties>
</file>