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65516" windowWidth="14700" windowHeight="1280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<sst xmlns="http://schemas.openxmlformats.org/spreadsheetml/2006/main" count="194" uniqueCount="43">
  <si>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</si>
  <si>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</si>
  <si>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</si>
  <si>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</si>
  <si>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</si>
  <si>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</si>
  <si>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</si>
  <si>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</si>
  <si>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</si>
  <si>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</si>
  <si>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</si>
  <si>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</si>
  <si>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</si>
  <si>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</si>
  <si>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</si>
  <si>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Vincent Hauser</t>
  </si>
  <si>
    <t>Avry-Rosé</t>
  </si>
  <si>
    <t>Nue Gapi</t>
  </si>
  <si>
    <t>Düdingen</t>
  </si>
  <si>
    <t>David Diacon</t>
  </si>
  <si>
    <t>Fribourg</t>
  </si>
  <si>
    <t>Romain Eltschinger</t>
  </si>
  <si>
    <t>Rossens</t>
  </si>
  <si>
    <t>Raphaël Rey</t>
  </si>
  <si>
    <t xml:space="preserve">Audrey Barcedogmus </t>
  </si>
  <si>
    <t>Bulle</t>
  </si>
  <si>
    <t>Bastian Stampfli</t>
  </si>
  <si>
    <t>Carine Meier</t>
  </si>
  <si>
    <t>Aurélien Clerc</t>
  </si>
  <si>
    <t>Loïc Juvet</t>
  </si>
  <si>
    <t>Villars-sur-Glâne</t>
  </si>
  <si>
    <t>Patric Gutschi</t>
  </si>
  <si>
    <t>Domdidier</t>
  </si>
  <si>
    <t>Nicolas Henninger</t>
  </si>
  <si>
    <t>Dario Python</t>
  </si>
  <si>
    <t>Martin Russenberger</t>
  </si>
  <si>
    <t>Simon Terrettaz</t>
  </si>
  <si>
    <t>Thomas Braem</t>
  </si>
  <si>
    <t>Valérie Sutter</t>
  </si>
  <si>
    <t>Ependes-Le Mouret</t>
  </si>
  <si>
    <t>Dany Montesinos</t>
  </si>
  <si>
    <t>Benoît Schouwey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</si>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</sst>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4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9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46" xfId="0" applyFont="1" applyFill="1" applyBorder="1" applyAlignment="1" applyProtection="1">
      <alignment horizontal="centerContinuous" vertical="center"/>
      <protection locked="0"/>
    </xf>
    <xf numFmtId="0" fontId="2" fillId="2" borderId="27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2" fillId="2" borderId="36" xfId="0" applyFont="1" applyFill="1" applyBorder="1" applyAlignment="1" applyProtection="1">
      <alignment horizontal="centerContinuous" vertical="center"/>
      <protection locked="0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0" fillId="3" borderId="49" xfId="0" applyFill="1" applyBorder="1" applyAlignment="1">
      <alignment horizontal="centerContinuous" vertical="center"/>
    </xf>
    <xf numFmtId="0" fontId="0" fillId="3" borderId="51" xfId="0" applyFill="1" applyBorder="1" applyAlignment="1">
      <alignment horizontal="centerContinuous" vertical="center"/>
    </xf>
    <xf numFmtId="0" fontId="0" fillId="3" borderId="52" xfId="0" applyFill="1" applyBorder="1" applyAlignment="1">
      <alignment horizontal="centerContinuous" vertical="center"/>
    </xf>
    <xf numFmtId="0" fontId="2" fillId="3" borderId="53" xfId="0" applyFont="1" applyFill="1" applyBorder="1" applyAlignment="1">
      <alignment horizontal="centerContinuous" vertical="center"/>
    </xf>
    <xf numFmtId="0" fontId="2" fillId="3" borderId="54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2" fillId="3" borderId="55" xfId="0" applyFont="1" applyFill="1" applyBorder="1" applyAlignment="1">
      <alignment horizontal="centerContinuous" vertical="center"/>
    </xf>
    <xf numFmtId="0" fontId="2" fillId="3" borderId="51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ournoi4_3sets.xls" xfId="20"/>
    <cellStyle name="Followed Hyperlink_Tournoi6_3sets.xls" xfId="21"/>
    <cellStyle name="Hyperlink" xfId="22"/>
    <cellStyle name="Hyperlink_Tournoi4_3sets.xls" xfId="23"/>
    <cellStyle name="Hyperlink_Tournoi6_3sets.xls" xfId="24"/>
    <cellStyle name="Milliers [0]_Résultats tournois de classement - Georges Ecoffey" xfId="25"/>
    <cellStyle name="Milliers_Résultats tournois de classement - Georges Ecoffey" xfId="26"/>
    <cellStyle name="Monétaire [0]_Résultats tournois de classement - Georges Ecoffey" xfId="27"/>
    <cellStyle name="Monétaire_Résultats tournois de classement - Georges Ecoffe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6_3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4_3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102" t="s">
        <v>0</v>
      </c>
      <c r="B1" s="103" t="s">
        <v>1</v>
      </c>
      <c r="C1" s="104" t="s">
        <v>2</v>
      </c>
      <c r="D1" s="104" t="s">
        <v>3</v>
      </c>
      <c r="E1" s="105" t="s">
        <v>4</v>
      </c>
      <c r="F1" s="105"/>
      <c r="G1" s="106" t="s">
        <v>5</v>
      </c>
      <c r="H1" s="106"/>
      <c r="I1" s="106"/>
      <c r="J1" s="107"/>
      <c r="K1" s="2"/>
      <c r="L1" s="2"/>
      <c r="M1" s="2"/>
      <c r="N1" s="2"/>
      <c r="O1" s="25" t="s">
        <v>13</v>
      </c>
      <c r="P1" s="28">
        <v>40516</v>
      </c>
      <c r="Q1" s="29"/>
    </row>
    <row r="2" spans="1:17" ht="13.5" customHeight="1">
      <c r="A2" s="33">
        <v>1</v>
      </c>
      <c r="B2" s="34"/>
      <c r="C2" s="35" t="s">
        <v>15</v>
      </c>
      <c r="D2" s="35" t="s">
        <v>16</v>
      </c>
      <c r="E2" s="36">
        <f aca="true" t="shared" si="0" ref="E2:E7">COUNTIF($O$16:$O$30,C2)</f>
        <v>1</v>
      </c>
      <c r="F2" s="37"/>
      <c r="G2" s="38">
        <f>SUM(P16,P19,P22,P25,P28)</f>
        <v>2</v>
      </c>
      <c r="H2" s="39"/>
      <c r="I2" s="36">
        <f>SUM(Q16,Q19,Q22,Q25,Q28)</f>
        <v>7</v>
      </c>
      <c r="J2" s="40"/>
      <c r="K2" s="4"/>
      <c r="L2" s="4"/>
      <c r="M2" s="4"/>
      <c r="N2" s="4"/>
      <c r="O2" s="5"/>
      <c r="P2" s="6"/>
      <c r="Q2" s="6"/>
    </row>
    <row r="3" spans="1:17" ht="13.5" customHeight="1">
      <c r="A3" s="33">
        <v>2</v>
      </c>
      <c r="B3" s="34"/>
      <c r="C3" s="35" t="s">
        <v>17</v>
      </c>
      <c r="D3" s="35" t="s">
        <v>18</v>
      </c>
      <c r="E3" s="36">
        <f t="shared" si="0"/>
        <v>4</v>
      </c>
      <c r="F3" s="39"/>
      <c r="G3" s="38">
        <f>SUM(P17,P20,P23,P26,Q28)</f>
        <v>8</v>
      </c>
      <c r="H3" s="39"/>
      <c r="I3" s="41">
        <f>SUM(Q17,Q20,Q23,Q26,P28)</f>
        <v>0</v>
      </c>
      <c r="J3" s="42"/>
      <c r="K3" s="4"/>
      <c r="L3" s="4"/>
      <c r="M3" s="4"/>
      <c r="N3" s="4"/>
      <c r="O3" s="24"/>
      <c r="P3" s="2"/>
      <c r="Q3" s="2"/>
    </row>
    <row r="4" spans="1:17" ht="12">
      <c r="A4" s="33">
        <v>3</v>
      </c>
      <c r="B4" s="34"/>
      <c r="C4" s="35" t="s">
        <v>19</v>
      </c>
      <c r="D4" s="35" t="s">
        <v>20</v>
      </c>
      <c r="E4" s="36">
        <f t="shared" si="0"/>
        <v>3</v>
      </c>
      <c r="F4" s="37"/>
      <c r="G4" s="38">
        <f>SUM(P18,Q20,P24,Q25,P29)</f>
        <v>6</v>
      </c>
      <c r="H4" s="39"/>
      <c r="I4" s="41">
        <f>SUM(Q18,P20,Q24,P25,Q29)</f>
        <v>2</v>
      </c>
      <c r="J4" s="42"/>
      <c r="K4" s="4"/>
      <c r="L4" s="4"/>
      <c r="M4" s="4"/>
      <c r="N4" s="4"/>
      <c r="O4" s="26" t="s">
        <v>14</v>
      </c>
      <c r="P4" s="7">
        <v>1</v>
      </c>
      <c r="Q4" s="6"/>
    </row>
    <row r="5" spans="1:19" ht="12">
      <c r="A5" s="33">
        <v>4</v>
      </c>
      <c r="B5" s="34"/>
      <c r="C5" s="35" t="s">
        <v>21</v>
      </c>
      <c r="D5" s="35" t="s">
        <v>22</v>
      </c>
      <c r="E5" s="36">
        <f t="shared" si="0"/>
        <v>0</v>
      </c>
      <c r="F5" s="39"/>
      <c r="G5" s="38">
        <f>SUM(Q18,P21,Q22,Q26,P30)</f>
        <v>1</v>
      </c>
      <c r="H5" s="39"/>
      <c r="I5" s="41">
        <f>SUM(P18,Q21,P22,P26,Q30)</f>
        <v>8</v>
      </c>
      <c r="J5" s="42"/>
      <c r="K5" s="4"/>
      <c r="L5" s="4"/>
      <c r="M5" s="4"/>
      <c r="N5" s="4"/>
      <c r="O5" s="5"/>
      <c r="P5" s="7"/>
      <c r="Q5" s="6"/>
      <c r="S5" s="23"/>
    </row>
    <row r="6" spans="1:18" ht="12">
      <c r="A6" s="33">
        <v>5</v>
      </c>
      <c r="B6" s="34"/>
      <c r="C6" s="35" t="s">
        <v>23</v>
      </c>
      <c r="D6" s="35" t="s">
        <v>22</v>
      </c>
      <c r="E6" s="36">
        <f t="shared" si="0"/>
        <v>2</v>
      </c>
      <c r="F6" s="39"/>
      <c r="G6" s="38">
        <f>SUM(Q17,Q19,Q24,P27,Q30)</f>
        <v>4</v>
      </c>
      <c r="H6" s="39"/>
      <c r="I6" s="41">
        <f>SUM(P17,P19,P24,Q27,P30)</f>
        <v>4</v>
      </c>
      <c r="J6" s="42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43">
        <v>6</v>
      </c>
      <c r="B7" s="44"/>
      <c r="C7" s="45"/>
      <c r="D7" s="45"/>
      <c r="E7" s="46">
        <f t="shared" si="0"/>
        <v>0</v>
      </c>
      <c r="F7" s="47"/>
      <c r="G7" s="48">
        <f>SUM(Q16,Q21,Q23,Q27,Q29)</f>
        <v>0</v>
      </c>
      <c r="H7" s="47"/>
      <c r="I7" s="49">
        <f>SUM(P16,P21,P23,P27,P29)</f>
        <v>0</v>
      </c>
      <c r="J7" s="50"/>
      <c r="K7" s="4"/>
      <c r="L7" s="4"/>
      <c r="M7" s="4"/>
      <c r="N7" s="4"/>
      <c r="O7" s="5"/>
      <c r="P7" s="5"/>
      <c r="Q7" s="30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108" t="s">
        <v>6</v>
      </c>
      <c r="B15" s="109"/>
      <c r="C15" s="110" t="s">
        <v>7</v>
      </c>
      <c r="D15" s="111" t="s">
        <v>7</v>
      </c>
      <c r="E15" s="112">
        <v>1</v>
      </c>
      <c r="F15" s="109"/>
      <c r="G15" s="112">
        <v>2</v>
      </c>
      <c r="H15" s="109"/>
      <c r="I15" s="112">
        <v>3</v>
      </c>
      <c r="J15" s="113"/>
      <c r="K15" s="130">
        <v>4</v>
      </c>
      <c r="L15" s="131"/>
      <c r="M15" s="124">
        <v>5</v>
      </c>
      <c r="N15" s="125"/>
      <c r="O15" s="114" t="s">
        <v>8</v>
      </c>
      <c r="P15" s="115" t="s">
        <v>5</v>
      </c>
      <c r="Q15" s="115"/>
    </row>
    <row r="16" spans="1:17" ht="12">
      <c r="A16" s="51">
        <f>A2</f>
        <v>1</v>
      </c>
      <c r="B16" s="52">
        <f>A7</f>
        <v>6</v>
      </c>
      <c r="C16" s="53" t="str">
        <f>C2</f>
        <v>Vincent Hauser</v>
      </c>
      <c r="D16" s="54">
        <f>C7</f>
        <v>0</v>
      </c>
      <c r="E16" s="55"/>
      <c r="F16" s="56"/>
      <c r="G16" s="55"/>
      <c r="H16" s="56"/>
      <c r="I16" s="55"/>
      <c r="J16" s="57"/>
      <c r="K16" s="58"/>
      <c r="L16" s="59"/>
      <c r="M16" s="58"/>
      <c r="N16" s="59"/>
      <c r="O16" s="60">
        <f aca="true" t="shared" si="1" ref="O16:O30">IF(AND(P16&lt;2,Q16&lt;2),"",IF(P16=2,C16,D16))</f>
      </c>
      <c r="P16" s="61">
        <f aca="true" t="shared" si="2" ref="P16:P30">(E16&gt;F16)+(G16&gt;H16)+(I16&gt;J16)</f>
        <v>0</v>
      </c>
      <c r="Q16" s="62">
        <f aca="true" t="shared" si="3" ref="Q16:Q30">(E16&lt;F16)+(G16&lt;H16)+(I16&lt;J16)</f>
        <v>0</v>
      </c>
    </row>
    <row r="17" spans="1:17" ht="12">
      <c r="A17" s="63">
        <f>A3</f>
        <v>2</v>
      </c>
      <c r="B17" s="64">
        <f>A6</f>
        <v>5</v>
      </c>
      <c r="C17" s="65" t="str">
        <f>C3</f>
        <v>Nue Gapi</v>
      </c>
      <c r="D17" s="66" t="str">
        <f>C6</f>
        <v>Raphaël Rey</v>
      </c>
      <c r="E17" s="67">
        <v>11</v>
      </c>
      <c r="F17" s="68">
        <v>6</v>
      </c>
      <c r="G17" s="67">
        <v>11</v>
      </c>
      <c r="H17" s="68">
        <v>9</v>
      </c>
      <c r="I17" s="67"/>
      <c r="J17" s="69"/>
      <c r="K17" s="70"/>
      <c r="L17" s="57"/>
      <c r="M17" s="70"/>
      <c r="N17" s="57"/>
      <c r="O17" s="60" t="str">
        <f t="shared" si="1"/>
        <v>Nue Gapi</v>
      </c>
      <c r="P17" s="71">
        <f t="shared" si="2"/>
        <v>2</v>
      </c>
      <c r="Q17" s="62">
        <f t="shared" si="3"/>
        <v>0</v>
      </c>
    </row>
    <row r="18" spans="1:19" ht="12.75" thickBot="1">
      <c r="A18" s="72">
        <f>A4</f>
        <v>3</v>
      </c>
      <c r="B18" s="73">
        <f>A5</f>
        <v>4</v>
      </c>
      <c r="C18" s="74" t="str">
        <f>C4</f>
        <v>David Diacon</v>
      </c>
      <c r="D18" s="75" t="str">
        <f>C5</f>
        <v>Romain Eltschinger</v>
      </c>
      <c r="E18" s="76">
        <v>11</v>
      </c>
      <c r="F18" s="77">
        <v>8</v>
      </c>
      <c r="G18" s="76">
        <v>11</v>
      </c>
      <c r="H18" s="77">
        <v>6</v>
      </c>
      <c r="I18" s="76"/>
      <c r="J18" s="78"/>
      <c r="K18" s="79"/>
      <c r="L18" s="78"/>
      <c r="M18" s="79"/>
      <c r="N18" s="78"/>
      <c r="O18" s="80" t="str">
        <f t="shared" si="1"/>
        <v>David Diacon</v>
      </c>
      <c r="P18" s="81">
        <f t="shared" si="2"/>
        <v>2</v>
      </c>
      <c r="Q18" s="82">
        <f t="shared" si="3"/>
        <v>0</v>
      </c>
      <c r="S18" s="23"/>
    </row>
    <row r="19" spans="1:17" ht="12">
      <c r="A19" s="51">
        <f>A2</f>
        <v>1</v>
      </c>
      <c r="B19" s="52">
        <f>A6</f>
        <v>5</v>
      </c>
      <c r="C19" s="53" t="str">
        <f>C2</f>
        <v>Vincent Hauser</v>
      </c>
      <c r="D19" s="54" t="str">
        <f>C6</f>
        <v>Raphaël Rey</v>
      </c>
      <c r="E19" s="67">
        <v>5</v>
      </c>
      <c r="F19" s="68">
        <v>11</v>
      </c>
      <c r="G19" s="67">
        <v>8</v>
      </c>
      <c r="H19" s="68">
        <v>11</v>
      </c>
      <c r="I19" s="67"/>
      <c r="J19" s="69"/>
      <c r="K19" s="58"/>
      <c r="L19" s="59"/>
      <c r="M19" s="58"/>
      <c r="N19" s="59"/>
      <c r="O19" s="60" t="str">
        <f t="shared" si="1"/>
        <v>Raphaël Rey</v>
      </c>
      <c r="P19" s="71">
        <f t="shared" si="2"/>
        <v>0</v>
      </c>
      <c r="Q19" s="62">
        <f t="shared" si="3"/>
        <v>2</v>
      </c>
    </row>
    <row r="20" spans="1:17" ht="12">
      <c r="A20" s="63">
        <f>A3</f>
        <v>2</v>
      </c>
      <c r="B20" s="64">
        <f>A4</f>
        <v>3</v>
      </c>
      <c r="C20" s="65" t="str">
        <f>C3</f>
        <v>Nue Gapi</v>
      </c>
      <c r="D20" s="66" t="str">
        <f>C4</f>
        <v>David Diacon</v>
      </c>
      <c r="E20" s="55">
        <v>11</v>
      </c>
      <c r="F20" s="56">
        <v>7</v>
      </c>
      <c r="G20" s="55">
        <v>11</v>
      </c>
      <c r="H20" s="56">
        <v>9</v>
      </c>
      <c r="I20" s="55"/>
      <c r="J20" s="57"/>
      <c r="K20" s="70"/>
      <c r="L20" s="57"/>
      <c r="M20" s="70"/>
      <c r="N20" s="57"/>
      <c r="O20" s="60" t="str">
        <f t="shared" si="1"/>
        <v>Nue Gapi</v>
      </c>
      <c r="P20" s="71">
        <f t="shared" si="2"/>
        <v>2</v>
      </c>
      <c r="Q20" s="62">
        <f t="shared" si="3"/>
        <v>0</v>
      </c>
    </row>
    <row r="21" spans="1:17" ht="12.75" thickBot="1">
      <c r="A21" s="72">
        <f>A5</f>
        <v>4</v>
      </c>
      <c r="B21" s="73">
        <f>A7</f>
        <v>6</v>
      </c>
      <c r="C21" s="74" t="str">
        <f>C5</f>
        <v>Romain Eltschinger</v>
      </c>
      <c r="D21" s="75">
        <f>C7</f>
        <v>0</v>
      </c>
      <c r="E21" s="76"/>
      <c r="F21" s="77"/>
      <c r="G21" s="76"/>
      <c r="H21" s="77"/>
      <c r="I21" s="76"/>
      <c r="J21" s="78"/>
      <c r="K21" s="79"/>
      <c r="L21" s="78"/>
      <c r="M21" s="79"/>
      <c r="N21" s="78"/>
      <c r="O21" s="80">
        <f t="shared" si="1"/>
      </c>
      <c r="P21" s="81">
        <f t="shared" si="2"/>
        <v>0</v>
      </c>
      <c r="Q21" s="82">
        <f t="shared" si="3"/>
        <v>0</v>
      </c>
    </row>
    <row r="22" spans="1:17" ht="12">
      <c r="A22" s="51">
        <f>A2</f>
        <v>1</v>
      </c>
      <c r="B22" s="52">
        <f>A5</f>
        <v>4</v>
      </c>
      <c r="C22" s="53" t="str">
        <f>C2</f>
        <v>Vincent Hauser</v>
      </c>
      <c r="D22" s="54" t="str">
        <f>C5</f>
        <v>Romain Eltschinger</v>
      </c>
      <c r="E22" s="55">
        <v>5</v>
      </c>
      <c r="F22" s="56">
        <v>11</v>
      </c>
      <c r="G22" s="55">
        <v>11</v>
      </c>
      <c r="H22" s="56">
        <v>6</v>
      </c>
      <c r="I22" s="55">
        <v>12</v>
      </c>
      <c r="J22" s="57">
        <v>10</v>
      </c>
      <c r="K22" s="58"/>
      <c r="L22" s="59"/>
      <c r="M22" s="58"/>
      <c r="N22" s="59"/>
      <c r="O22" s="60" t="str">
        <f t="shared" si="1"/>
        <v>Vincent Hauser</v>
      </c>
      <c r="P22" s="71">
        <f t="shared" si="2"/>
        <v>2</v>
      </c>
      <c r="Q22" s="62">
        <f t="shared" si="3"/>
        <v>1</v>
      </c>
    </row>
    <row r="23" spans="1:17" ht="12">
      <c r="A23" s="63">
        <f>A3</f>
        <v>2</v>
      </c>
      <c r="B23" s="64">
        <f>A7</f>
        <v>6</v>
      </c>
      <c r="C23" s="65" t="str">
        <f>C3</f>
        <v>Nue Gapi</v>
      </c>
      <c r="D23" s="66">
        <f>C7</f>
        <v>0</v>
      </c>
      <c r="E23" s="67"/>
      <c r="F23" s="68"/>
      <c r="G23" s="67"/>
      <c r="H23" s="68"/>
      <c r="I23" s="67"/>
      <c r="J23" s="69"/>
      <c r="K23" s="70"/>
      <c r="L23" s="57"/>
      <c r="M23" s="70"/>
      <c r="N23" s="57"/>
      <c r="O23" s="60">
        <f t="shared" si="1"/>
      </c>
      <c r="P23" s="71">
        <f t="shared" si="2"/>
        <v>0</v>
      </c>
      <c r="Q23" s="62">
        <f t="shared" si="3"/>
        <v>0</v>
      </c>
    </row>
    <row r="24" spans="1:17" ht="12.75" thickBot="1">
      <c r="A24" s="72">
        <f>A4</f>
        <v>3</v>
      </c>
      <c r="B24" s="73">
        <f>A6</f>
        <v>5</v>
      </c>
      <c r="C24" s="74" t="str">
        <f>C4</f>
        <v>David Diacon</v>
      </c>
      <c r="D24" s="75" t="str">
        <f>C6</f>
        <v>Raphaël Rey</v>
      </c>
      <c r="E24" s="76">
        <v>11</v>
      </c>
      <c r="F24" s="77">
        <v>8</v>
      </c>
      <c r="G24" s="76">
        <v>11</v>
      </c>
      <c r="H24" s="77">
        <v>7</v>
      </c>
      <c r="I24" s="76"/>
      <c r="J24" s="78"/>
      <c r="K24" s="79"/>
      <c r="L24" s="78"/>
      <c r="M24" s="79"/>
      <c r="N24" s="78"/>
      <c r="O24" s="80" t="str">
        <f t="shared" si="1"/>
        <v>David Diacon</v>
      </c>
      <c r="P24" s="81">
        <f t="shared" si="2"/>
        <v>2</v>
      </c>
      <c r="Q24" s="82">
        <f t="shared" si="3"/>
        <v>0</v>
      </c>
    </row>
    <row r="25" spans="1:19" ht="12">
      <c r="A25" s="51">
        <f>A2</f>
        <v>1</v>
      </c>
      <c r="B25" s="52">
        <f>A4</f>
        <v>3</v>
      </c>
      <c r="C25" s="53" t="str">
        <f>C2</f>
        <v>Vincent Hauser</v>
      </c>
      <c r="D25" s="54" t="str">
        <f>C4</f>
        <v>David Diacon</v>
      </c>
      <c r="E25" s="67">
        <v>3</v>
      </c>
      <c r="F25" s="68">
        <v>11</v>
      </c>
      <c r="G25" s="67">
        <v>7</v>
      </c>
      <c r="H25" s="68">
        <v>11</v>
      </c>
      <c r="I25" s="67"/>
      <c r="J25" s="69"/>
      <c r="K25" s="58"/>
      <c r="L25" s="59"/>
      <c r="M25" s="58"/>
      <c r="N25" s="59"/>
      <c r="O25" s="60" t="str">
        <f t="shared" si="1"/>
        <v>David Diacon</v>
      </c>
      <c r="P25" s="71">
        <f t="shared" si="2"/>
        <v>0</v>
      </c>
      <c r="Q25" s="62">
        <f t="shared" si="3"/>
        <v>2</v>
      </c>
      <c r="S25" s="8"/>
    </row>
    <row r="26" spans="1:19" ht="12">
      <c r="A26" s="63">
        <f>A3</f>
        <v>2</v>
      </c>
      <c r="B26" s="64">
        <f>A5</f>
        <v>4</v>
      </c>
      <c r="C26" s="65" t="str">
        <f>C3</f>
        <v>Nue Gapi</v>
      </c>
      <c r="D26" s="66" t="str">
        <f>C5</f>
        <v>Romain Eltschinger</v>
      </c>
      <c r="E26" s="67">
        <v>11</v>
      </c>
      <c r="F26" s="68">
        <v>3</v>
      </c>
      <c r="G26" s="67">
        <v>11</v>
      </c>
      <c r="H26" s="68">
        <v>3</v>
      </c>
      <c r="I26" s="67"/>
      <c r="J26" s="69"/>
      <c r="K26" s="70"/>
      <c r="L26" s="57"/>
      <c r="M26" s="70"/>
      <c r="N26" s="57"/>
      <c r="O26" s="60" t="str">
        <f t="shared" si="1"/>
        <v>Nue Gapi</v>
      </c>
      <c r="P26" s="71">
        <f t="shared" si="2"/>
        <v>2</v>
      </c>
      <c r="Q26" s="62">
        <f t="shared" si="3"/>
        <v>0</v>
      </c>
      <c r="S26" s="8"/>
    </row>
    <row r="27" spans="1:19" ht="12.75" thickBot="1">
      <c r="A27" s="72">
        <f>A6</f>
        <v>5</v>
      </c>
      <c r="B27" s="73">
        <f>A7</f>
        <v>6</v>
      </c>
      <c r="C27" s="74" t="str">
        <f>C6</f>
        <v>Raphaël Rey</v>
      </c>
      <c r="D27" s="75">
        <f>C7</f>
        <v>0</v>
      </c>
      <c r="E27" s="76"/>
      <c r="F27" s="77"/>
      <c r="G27" s="76"/>
      <c r="H27" s="77"/>
      <c r="I27" s="76"/>
      <c r="J27" s="78"/>
      <c r="K27" s="79"/>
      <c r="L27" s="78"/>
      <c r="M27" s="79"/>
      <c r="N27" s="78"/>
      <c r="O27" s="80">
        <f t="shared" si="1"/>
      </c>
      <c r="P27" s="81">
        <f t="shared" si="2"/>
        <v>0</v>
      </c>
      <c r="Q27" s="82">
        <f t="shared" si="3"/>
        <v>0</v>
      </c>
      <c r="S27" s="8"/>
    </row>
    <row r="28" spans="1:17" ht="12">
      <c r="A28" s="51">
        <f>A2</f>
        <v>1</v>
      </c>
      <c r="B28" s="52">
        <f>A3</f>
        <v>2</v>
      </c>
      <c r="C28" s="53" t="str">
        <f>C2</f>
        <v>Vincent Hauser</v>
      </c>
      <c r="D28" s="54" t="str">
        <f>C3</f>
        <v>Nue Gapi</v>
      </c>
      <c r="E28" s="55">
        <v>4</v>
      </c>
      <c r="F28" s="56">
        <v>11</v>
      </c>
      <c r="G28" s="55">
        <v>4</v>
      </c>
      <c r="H28" s="56">
        <v>11</v>
      </c>
      <c r="I28" s="55"/>
      <c r="J28" s="57"/>
      <c r="K28" s="58"/>
      <c r="L28" s="59"/>
      <c r="M28" s="58"/>
      <c r="N28" s="59"/>
      <c r="O28" s="60" t="str">
        <f t="shared" si="1"/>
        <v>Nue Gapi</v>
      </c>
      <c r="P28" s="71">
        <f t="shared" si="2"/>
        <v>0</v>
      </c>
      <c r="Q28" s="62">
        <f t="shared" si="3"/>
        <v>2</v>
      </c>
    </row>
    <row r="29" spans="1:17" ht="12">
      <c r="A29" s="63">
        <f>A4</f>
        <v>3</v>
      </c>
      <c r="B29" s="64">
        <f>A7</f>
        <v>6</v>
      </c>
      <c r="C29" s="65" t="str">
        <f>C4</f>
        <v>David Diacon</v>
      </c>
      <c r="D29" s="66">
        <f>C7</f>
        <v>0</v>
      </c>
      <c r="E29" s="67"/>
      <c r="F29" s="68"/>
      <c r="G29" s="67"/>
      <c r="H29" s="68"/>
      <c r="I29" s="67"/>
      <c r="J29" s="69"/>
      <c r="K29" s="70"/>
      <c r="L29" s="57"/>
      <c r="M29" s="70"/>
      <c r="N29" s="57"/>
      <c r="O29" s="60">
        <f t="shared" si="1"/>
      </c>
      <c r="P29" s="71">
        <f t="shared" si="2"/>
        <v>0</v>
      </c>
      <c r="Q29" s="62">
        <f t="shared" si="3"/>
        <v>0</v>
      </c>
    </row>
    <row r="30" spans="1:17" ht="12.75" thickBot="1">
      <c r="A30" s="83">
        <f>A5</f>
        <v>4</v>
      </c>
      <c r="B30" s="84">
        <f>A6</f>
        <v>5</v>
      </c>
      <c r="C30" s="85" t="str">
        <f>C5</f>
        <v>Romain Eltschinger</v>
      </c>
      <c r="D30" s="86" t="str">
        <f>C6</f>
        <v>Raphaël Rey</v>
      </c>
      <c r="E30" s="87">
        <v>10</v>
      </c>
      <c r="F30" s="88">
        <v>12</v>
      </c>
      <c r="G30" s="87">
        <v>9</v>
      </c>
      <c r="H30" s="88">
        <v>11</v>
      </c>
      <c r="I30" s="87"/>
      <c r="J30" s="89"/>
      <c r="K30" s="90"/>
      <c r="L30" s="91"/>
      <c r="M30" s="90"/>
      <c r="N30" s="91"/>
      <c r="O30" s="92" t="str">
        <f t="shared" si="1"/>
        <v>Raphaël Rey</v>
      </c>
      <c r="P30" s="93">
        <f t="shared" si="2"/>
        <v>0</v>
      </c>
      <c r="Q30" s="94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116" t="s">
        <v>10</v>
      </c>
      <c r="B63" s="116"/>
      <c r="C63" s="117" t="s">
        <v>7</v>
      </c>
      <c r="D63" s="117" t="s">
        <v>3</v>
      </c>
      <c r="E63" s="116" t="s">
        <v>4</v>
      </c>
      <c r="F63" s="116"/>
      <c r="G63" s="128" t="s">
        <v>11</v>
      </c>
      <c r="H63" s="129"/>
      <c r="I63" s="128" t="s">
        <v>12</v>
      </c>
      <c r="J63" s="129"/>
      <c r="P63" s="2"/>
      <c r="Q63" s="2"/>
    </row>
    <row r="64" spans="1:17" ht="12">
      <c r="A64" s="119">
        <v>1</v>
      </c>
      <c r="B64" s="132"/>
      <c r="C64" s="95" t="s">
        <v>17</v>
      </c>
      <c r="D64" s="95" t="s">
        <v>18</v>
      </c>
      <c r="E64" s="96">
        <v>4</v>
      </c>
      <c r="F64" s="97"/>
      <c r="G64" s="121" t="s">
        <v>42</v>
      </c>
      <c r="H64" s="132"/>
      <c r="I64" s="121" t="s">
        <v>42</v>
      </c>
      <c r="J64" s="135"/>
      <c r="P64" s="2"/>
      <c r="Q64" s="2"/>
    </row>
    <row r="65" spans="1:17" ht="12">
      <c r="A65" s="120">
        <v>2</v>
      </c>
      <c r="B65" s="133"/>
      <c r="C65" s="95" t="s">
        <v>19</v>
      </c>
      <c r="D65" s="95" t="s">
        <v>20</v>
      </c>
      <c r="E65" s="96">
        <v>3</v>
      </c>
      <c r="F65" s="98"/>
      <c r="G65" s="118" t="s">
        <v>42</v>
      </c>
      <c r="H65" s="133"/>
      <c r="I65" s="118" t="s">
        <v>42</v>
      </c>
      <c r="J65" s="136"/>
      <c r="P65" s="2"/>
      <c r="Q65" s="2"/>
    </row>
    <row r="66" spans="1:17" ht="12">
      <c r="A66" s="120">
        <v>3</v>
      </c>
      <c r="B66" s="133"/>
      <c r="C66" s="95" t="s">
        <v>23</v>
      </c>
      <c r="D66" s="95" t="s">
        <v>22</v>
      </c>
      <c r="E66" s="96">
        <v>2</v>
      </c>
      <c r="F66" s="98"/>
      <c r="G66" s="118" t="s">
        <v>42</v>
      </c>
      <c r="H66" s="133"/>
      <c r="I66" s="118" t="s">
        <v>42</v>
      </c>
      <c r="J66" s="136"/>
      <c r="P66" s="2"/>
      <c r="Q66" s="2"/>
    </row>
    <row r="67" spans="1:17" ht="12">
      <c r="A67" s="120">
        <v>4</v>
      </c>
      <c r="B67" s="133"/>
      <c r="C67" s="95" t="s">
        <v>15</v>
      </c>
      <c r="D67" s="95" t="s">
        <v>16</v>
      </c>
      <c r="E67" s="96">
        <v>1</v>
      </c>
      <c r="F67" s="98"/>
      <c r="G67" s="118" t="s">
        <v>42</v>
      </c>
      <c r="H67" s="133"/>
      <c r="I67" s="118" t="s">
        <v>42</v>
      </c>
      <c r="J67" s="136"/>
      <c r="P67" s="2"/>
      <c r="Q67" s="2"/>
    </row>
    <row r="68" spans="1:17" ht="12">
      <c r="A68" s="120">
        <v>5</v>
      </c>
      <c r="B68" s="133"/>
      <c r="C68" s="95" t="s">
        <v>21</v>
      </c>
      <c r="D68" s="95" t="s">
        <v>22</v>
      </c>
      <c r="E68" s="96">
        <v>0</v>
      </c>
      <c r="F68" s="98"/>
      <c r="G68" s="118"/>
      <c r="H68" s="133"/>
      <c r="I68" s="118" t="s">
        <v>42</v>
      </c>
      <c r="J68" s="136"/>
      <c r="P68" s="2"/>
      <c r="Q68" s="2"/>
    </row>
    <row r="69" spans="1:17" ht="12.75" thickBot="1">
      <c r="A69" s="127">
        <v>6</v>
      </c>
      <c r="B69" s="134"/>
      <c r="C69" s="99"/>
      <c r="D69" s="99"/>
      <c r="E69" s="100">
        <v>0</v>
      </c>
      <c r="F69" s="101"/>
      <c r="G69" s="126"/>
      <c r="H69" s="134"/>
      <c r="I69" s="126" t="s">
        <v>42</v>
      </c>
      <c r="J69" s="137"/>
      <c r="P69" s="2"/>
      <c r="Q69" s="2"/>
    </row>
    <row r="70" spans="1:17" ht="12">
      <c r="A70" s="27"/>
      <c r="B70" s="27"/>
      <c r="P70" s="2"/>
      <c r="Q70" s="2"/>
    </row>
    <row r="71" spans="1:17" ht="12">
      <c r="A71" s="27"/>
      <c r="B71" s="27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U15&amp;R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102" t="s">
        <v>0</v>
      </c>
      <c r="B1" s="103" t="s">
        <v>1</v>
      </c>
      <c r="C1" s="104" t="s">
        <v>2</v>
      </c>
      <c r="D1" s="104" t="s">
        <v>3</v>
      </c>
      <c r="E1" s="105" t="s">
        <v>4</v>
      </c>
      <c r="F1" s="105"/>
      <c r="G1" s="106" t="s">
        <v>5</v>
      </c>
      <c r="H1" s="106"/>
      <c r="I1" s="106"/>
      <c r="J1" s="107"/>
      <c r="K1" s="2"/>
      <c r="L1" s="2"/>
      <c r="M1" s="2"/>
      <c r="N1" s="2"/>
      <c r="O1" s="25" t="s">
        <v>13</v>
      </c>
      <c r="P1" s="28">
        <v>40516</v>
      </c>
      <c r="Q1" s="29"/>
    </row>
    <row r="2" spans="1:17" ht="13.5" customHeight="1">
      <c r="A2" s="33">
        <v>1</v>
      </c>
      <c r="B2" s="34"/>
      <c r="C2" s="35" t="s">
        <v>24</v>
      </c>
      <c r="D2" s="35" t="s">
        <v>25</v>
      </c>
      <c r="E2" s="36">
        <f aca="true" t="shared" si="0" ref="E2:E7">COUNTIF($O$16:$O$30,C2)</f>
        <v>0</v>
      </c>
      <c r="F2" s="37"/>
      <c r="G2" s="38">
        <f>SUM(P16,P19,P22,P25,P28)</f>
        <v>0</v>
      </c>
      <c r="H2" s="39"/>
      <c r="I2" s="36">
        <f>SUM(Q16,Q19,Q22,Q25,Q28)</f>
        <v>8</v>
      </c>
      <c r="J2" s="40"/>
      <c r="K2" s="4"/>
      <c r="L2" s="4"/>
      <c r="M2" s="4"/>
      <c r="N2" s="4"/>
      <c r="O2" s="5"/>
      <c r="P2" s="6"/>
      <c r="Q2" s="6"/>
    </row>
    <row r="3" spans="1:17" ht="13.5" customHeight="1">
      <c r="A3" s="33">
        <v>2</v>
      </c>
      <c r="B3" s="34"/>
      <c r="C3" s="35" t="s">
        <v>26</v>
      </c>
      <c r="D3" s="35" t="s">
        <v>18</v>
      </c>
      <c r="E3" s="36">
        <f t="shared" si="0"/>
        <v>3</v>
      </c>
      <c r="F3" s="39"/>
      <c r="G3" s="38">
        <f>SUM(P17,P20,P23,P26,Q28)</f>
        <v>7</v>
      </c>
      <c r="H3" s="39"/>
      <c r="I3" s="41">
        <f>SUM(Q17,Q20,Q23,Q26,P28)</f>
        <v>3</v>
      </c>
      <c r="J3" s="42"/>
      <c r="K3" s="4"/>
      <c r="L3" s="4"/>
      <c r="M3" s="4"/>
      <c r="N3" s="4"/>
      <c r="O3" s="24"/>
      <c r="P3" s="2"/>
      <c r="Q3" s="2"/>
    </row>
    <row r="4" spans="1:17" ht="12">
      <c r="A4" s="33">
        <v>3</v>
      </c>
      <c r="B4" s="34"/>
      <c r="C4" s="35" t="s">
        <v>27</v>
      </c>
      <c r="D4" s="35" t="s">
        <v>20</v>
      </c>
      <c r="E4" s="36">
        <f t="shared" si="0"/>
        <v>4</v>
      </c>
      <c r="F4" s="37"/>
      <c r="G4" s="38">
        <f>SUM(P18,Q20,P24,Q25,P29)</f>
        <v>8</v>
      </c>
      <c r="H4" s="39"/>
      <c r="I4" s="41">
        <f>SUM(Q18,P20,Q24,P25,Q29)</f>
        <v>1</v>
      </c>
      <c r="J4" s="42"/>
      <c r="K4" s="4"/>
      <c r="L4" s="4"/>
      <c r="M4" s="4"/>
      <c r="N4" s="4"/>
      <c r="O4" s="26" t="s">
        <v>14</v>
      </c>
      <c r="P4" s="7">
        <v>2</v>
      </c>
      <c r="Q4" s="6"/>
    </row>
    <row r="5" spans="1:19" ht="12">
      <c r="A5" s="33">
        <v>4</v>
      </c>
      <c r="B5" s="34"/>
      <c r="C5" s="35" t="s">
        <v>28</v>
      </c>
      <c r="D5" s="35" t="s">
        <v>22</v>
      </c>
      <c r="E5" s="36">
        <f t="shared" si="0"/>
        <v>2</v>
      </c>
      <c r="F5" s="39"/>
      <c r="G5" s="38">
        <f>SUM(Q18,P21,Q22,Q26,P30)</f>
        <v>4</v>
      </c>
      <c r="H5" s="39"/>
      <c r="I5" s="41">
        <f>SUM(P18,Q21,P22,P26,Q30)</f>
        <v>5</v>
      </c>
      <c r="J5" s="42"/>
      <c r="K5" s="4"/>
      <c r="L5" s="4"/>
      <c r="M5" s="4"/>
      <c r="N5" s="4"/>
      <c r="O5" s="5"/>
      <c r="P5" s="7"/>
      <c r="Q5" s="6"/>
      <c r="S5" s="23"/>
    </row>
    <row r="6" spans="1:18" ht="12">
      <c r="A6" s="33">
        <v>5</v>
      </c>
      <c r="B6" s="34"/>
      <c r="C6" s="35" t="s">
        <v>29</v>
      </c>
      <c r="D6" s="35" t="s">
        <v>30</v>
      </c>
      <c r="E6" s="36">
        <f t="shared" si="0"/>
        <v>1</v>
      </c>
      <c r="F6" s="39"/>
      <c r="G6" s="38">
        <f>SUM(Q17,Q19,Q24,P27,Q30)</f>
        <v>4</v>
      </c>
      <c r="H6" s="39"/>
      <c r="I6" s="41">
        <f>SUM(P17,P19,P24,Q27,P30)</f>
        <v>6</v>
      </c>
      <c r="J6" s="42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43">
        <v>6</v>
      </c>
      <c r="B7" s="44"/>
      <c r="C7" s="45"/>
      <c r="D7" s="45"/>
      <c r="E7" s="46">
        <f t="shared" si="0"/>
        <v>0</v>
      </c>
      <c r="F7" s="47"/>
      <c r="G7" s="48">
        <f>SUM(Q16,Q21,Q23,Q27,Q29)</f>
        <v>0</v>
      </c>
      <c r="H7" s="47"/>
      <c r="I7" s="49">
        <f>SUM(P16,P21,P23,P27,P29)</f>
        <v>0</v>
      </c>
      <c r="J7" s="50"/>
      <c r="K7" s="4"/>
      <c r="L7" s="4"/>
      <c r="M7" s="4"/>
      <c r="N7" s="4"/>
      <c r="O7" s="5"/>
      <c r="P7" s="5"/>
      <c r="Q7" s="30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108" t="s">
        <v>6</v>
      </c>
      <c r="B15" s="109"/>
      <c r="C15" s="110" t="s">
        <v>7</v>
      </c>
      <c r="D15" s="111" t="s">
        <v>7</v>
      </c>
      <c r="E15" s="112">
        <v>1</v>
      </c>
      <c r="F15" s="109"/>
      <c r="G15" s="112">
        <v>2</v>
      </c>
      <c r="H15" s="109"/>
      <c r="I15" s="112">
        <v>3</v>
      </c>
      <c r="J15" s="113"/>
      <c r="K15" s="130">
        <v>4</v>
      </c>
      <c r="L15" s="131"/>
      <c r="M15" s="124">
        <v>5</v>
      </c>
      <c r="N15" s="125"/>
      <c r="O15" s="114" t="s">
        <v>8</v>
      </c>
      <c r="P15" s="115" t="s">
        <v>5</v>
      </c>
      <c r="Q15" s="115"/>
    </row>
    <row r="16" spans="1:17" ht="12">
      <c r="A16" s="51">
        <f>A2</f>
        <v>1</v>
      </c>
      <c r="B16" s="52">
        <f>A7</f>
        <v>6</v>
      </c>
      <c r="C16" s="53" t="str">
        <f>C2</f>
        <v>Audrey Barcedogmus </v>
      </c>
      <c r="D16" s="54">
        <f>C7</f>
        <v>0</v>
      </c>
      <c r="E16" s="55"/>
      <c r="F16" s="56"/>
      <c r="G16" s="55"/>
      <c r="H16" s="56"/>
      <c r="I16" s="55"/>
      <c r="J16" s="57"/>
      <c r="K16" s="58"/>
      <c r="L16" s="59"/>
      <c r="M16" s="58"/>
      <c r="N16" s="59"/>
      <c r="O16" s="60">
        <f aca="true" t="shared" si="1" ref="O16:O30">IF(AND(P16&lt;2,Q16&lt;2),"",IF(P16=2,C16,D16))</f>
      </c>
      <c r="P16" s="61">
        <f aca="true" t="shared" si="2" ref="P16:P30">(E16&gt;F16)+(G16&gt;H16)+(I16&gt;J16)</f>
        <v>0</v>
      </c>
      <c r="Q16" s="62">
        <f aca="true" t="shared" si="3" ref="Q16:Q30">(E16&lt;F16)+(G16&lt;H16)+(I16&lt;J16)</f>
        <v>0</v>
      </c>
    </row>
    <row r="17" spans="1:17" ht="12">
      <c r="A17" s="63">
        <f>A3</f>
        <v>2</v>
      </c>
      <c r="B17" s="64">
        <f>A6</f>
        <v>5</v>
      </c>
      <c r="C17" s="65" t="str">
        <f>C3</f>
        <v>Bastian Stampfli</v>
      </c>
      <c r="D17" s="66" t="str">
        <f>C6</f>
        <v>Loïc Juvet</v>
      </c>
      <c r="E17" s="67">
        <v>11</v>
      </c>
      <c r="F17" s="68">
        <v>1</v>
      </c>
      <c r="G17" s="67">
        <v>9</v>
      </c>
      <c r="H17" s="68">
        <v>11</v>
      </c>
      <c r="I17" s="67">
        <v>11</v>
      </c>
      <c r="J17" s="69">
        <v>7</v>
      </c>
      <c r="K17" s="70"/>
      <c r="L17" s="57"/>
      <c r="M17" s="70"/>
      <c r="N17" s="57"/>
      <c r="O17" s="60" t="str">
        <f t="shared" si="1"/>
        <v>Bastian Stampfli</v>
      </c>
      <c r="P17" s="71">
        <f t="shared" si="2"/>
        <v>2</v>
      </c>
      <c r="Q17" s="62">
        <f t="shared" si="3"/>
        <v>1</v>
      </c>
    </row>
    <row r="18" spans="1:19" ht="12.75" thickBot="1">
      <c r="A18" s="72">
        <f>A4</f>
        <v>3</v>
      </c>
      <c r="B18" s="73">
        <f>A5</f>
        <v>4</v>
      </c>
      <c r="C18" s="74" t="str">
        <f>C4</f>
        <v>Carine Meier</v>
      </c>
      <c r="D18" s="75" t="str">
        <f>C5</f>
        <v>Aurélien Clerc</v>
      </c>
      <c r="E18" s="76">
        <v>11</v>
      </c>
      <c r="F18" s="77">
        <v>4</v>
      </c>
      <c r="G18" s="76">
        <v>12</v>
      </c>
      <c r="H18" s="77">
        <v>10</v>
      </c>
      <c r="I18" s="76"/>
      <c r="J18" s="78"/>
      <c r="K18" s="79"/>
      <c r="L18" s="78"/>
      <c r="M18" s="79"/>
      <c r="N18" s="78"/>
      <c r="O18" s="80" t="str">
        <f t="shared" si="1"/>
        <v>Carine Meier</v>
      </c>
      <c r="P18" s="81">
        <f t="shared" si="2"/>
        <v>2</v>
      </c>
      <c r="Q18" s="82">
        <f t="shared" si="3"/>
        <v>0</v>
      </c>
      <c r="S18" s="23"/>
    </row>
    <row r="19" spans="1:17" ht="12">
      <c r="A19" s="51">
        <f>A2</f>
        <v>1</v>
      </c>
      <c r="B19" s="52">
        <f>A6</f>
        <v>5</v>
      </c>
      <c r="C19" s="53" t="str">
        <f>C2</f>
        <v>Audrey Barcedogmus </v>
      </c>
      <c r="D19" s="54" t="str">
        <f>C6</f>
        <v>Loïc Juvet</v>
      </c>
      <c r="E19" s="67">
        <v>1</v>
      </c>
      <c r="F19" s="68">
        <v>11</v>
      </c>
      <c r="G19" s="67">
        <v>2</v>
      </c>
      <c r="H19" s="68">
        <v>11</v>
      </c>
      <c r="I19" s="67"/>
      <c r="J19" s="69"/>
      <c r="K19" s="58"/>
      <c r="L19" s="59"/>
      <c r="M19" s="58"/>
      <c r="N19" s="59"/>
      <c r="O19" s="60" t="str">
        <f t="shared" si="1"/>
        <v>Loïc Juvet</v>
      </c>
      <c r="P19" s="71">
        <f t="shared" si="2"/>
        <v>0</v>
      </c>
      <c r="Q19" s="62">
        <f t="shared" si="3"/>
        <v>2</v>
      </c>
    </row>
    <row r="20" spans="1:17" ht="12">
      <c r="A20" s="63">
        <f>A3</f>
        <v>2</v>
      </c>
      <c r="B20" s="64">
        <f>A4</f>
        <v>3</v>
      </c>
      <c r="C20" s="65" t="str">
        <f>C3</f>
        <v>Bastian Stampfli</v>
      </c>
      <c r="D20" s="66" t="str">
        <f>C4</f>
        <v>Carine Meier</v>
      </c>
      <c r="E20" s="55">
        <v>5</v>
      </c>
      <c r="F20" s="56">
        <v>11</v>
      </c>
      <c r="G20" s="55">
        <v>11</v>
      </c>
      <c r="H20" s="56">
        <v>7</v>
      </c>
      <c r="I20" s="55">
        <v>7</v>
      </c>
      <c r="J20" s="57">
        <v>11</v>
      </c>
      <c r="K20" s="70"/>
      <c r="L20" s="57"/>
      <c r="M20" s="70"/>
      <c r="N20" s="57"/>
      <c r="O20" s="60" t="str">
        <f t="shared" si="1"/>
        <v>Carine Meier</v>
      </c>
      <c r="P20" s="71">
        <f t="shared" si="2"/>
        <v>1</v>
      </c>
      <c r="Q20" s="62">
        <f t="shared" si="3"/>
        <v>2</v>
      </c>
    </row>
    <row r="21" spans="1:17" ht="12.75" thickBot="1">
      <c r="A21" s="72">
        <f>A5</f>
        <v>4</v>
      </c>
      <c r="B21" s="73">
        <f>A7</f>
        <v>6</v>
      </c>
      <c r="C21" s="74" t="str">
        <f>C5</f>
        <v>Aurélien Clerc</v>
      </c>
      <c r="D21" s="75">
        <f>C7</f>
        <v>0</v>
      </c>
      <c r="E21" s="76"/>
      <c r="F21" s="77"/>
      <c r="G21" s="76"/>
      <c r="H21" s="77"/>
      <c r="I21" s="76"/>
      <c r="J21" s="78"/>
      <c r="K21" s="79"/>
      <c r="L21" s="78"/>
      <c r="M21" s="79"/>
      <c r="N21" s="78"/>
      <c r="O21" s="80">
        <f t="shared" si="1"/>
      </c>
      <c r="P21" s="81">
        <f t="shared" si="2"/>
        <v>0</v>
      </c>
      <c r="Q21" s="82">
        <f t="shared" si="3"/>
        <v>0</v>
      </c>
    </row>
    <row r="22" spans="1:17" ht="12">
      <c r="A22" s="51">
        <f>A2</f>
        <v>1</v>
      </c>
      <c r="B22" s="52">
        <f>A5</f>
        <v>4</v>
      </c>
      <c r="C22" s="53" t="str">
        <f>C2</f>
        <v>Audrey Barcedogmus </v>
      </c>
      <c r="D22" s="54" t="str">
        <f>C5</f>
        <v>Aurélien Clerc</v>
      </c>
      <c r="E22" s="55">
        <v>4</v>
      </c>
      <c r="F22" s="56">
        <v>11</v>
      </c>
      <c r="G22" s="55">
        <v>6</v>
      </c>
      <c r="H22" s="56">
        <v>11</v>
      </c>
      <c r="I22" s="55"/>
      <c r="J22" s="57"/>
      <c r="K22" s="58"/>
      <c r="L22" s="59"/>
      <c r="M22" s="58"/>
      <c r="N22" s="59"/>
      <c r="O22" s="60" t="str">
        <f t="shared" si="1"/>
        <v>Aurélien Clerc</v>
      </c>
      <c r="P22" s="71">
        <f t="shared" si="2"/>
        <v>0</v>
      </c>
      <c r="Q22" s="62">
        <f t="shared" si="3"/>
        <v>2</v>
      </c>
    </row>
    <row r="23" spans="1:17" ht="12">
      <c r="A23" s="63">
        <f>A3</f>
        <v>2</v>
      </c>
      <c r="B23" s="64">
        <f>A7</f>
        <v>6</v>
      </c>
      <c r="C23" s="65" t="str">
        <f>C3</f>
        <v>Bastian Stampfli</v>
      </c>
      <c r="D23" s="66">
        <f>C7</f>
        <v>0</v>
      </c>
      <c r="E23" s="67"/>
      <c r="F23" s="68"/>
      <c r="G23" s="67"/>
      <c r="H23" s="68"/>
      <c r="I23" s="67"/>
      <c r="J23" s="69"/>
      <c r="K23" s="70"/>
      <c r="L23" s="57"/>
      <c r="M23" s="70"/>
      <c r="N23" s="57"/>
      <c r="O23" s="60">
        <f t="shared" si="1"/>
      </c>
      <c r="P23" s="71">
        <f t="shared" si="2"/>
        <v>0</v>
      </c>
      <c r="Q23" s="62">
        <f t="shared" si="3"/>
        <v>0</v>
      </c>
    </row>
    <row r="24" spans="1:17" ht="12.75" thickBot="1">
      <c r="A24" s="72">
        <f>A4</f>
        <v>3</v>
      </c>
      <c r="B24" s="73">
        <f>A6</f>
        <v>5</v>
      </c>
      <c r="C24" s="74" t="str">
        <f>C4</f>
        <v>Carine Meier</v>
      </c>
      <c r="D24" s="75" t="str">
        <f>C6</f>
        <v>Loïc Juvet</v>
      </c>
      <c r="E24" s="76">
        <v>11</v>
      </c>
      <c r="F24" s="77">
        <v>2</v>
      </c>
      <c r="G24" s="76">
        <v>11</v>
      </c>
      <c r="H24" s="77">
        <v>6</v>
      </c>
      <c r="I24" s="76"/>
      <c r="J24" s="78"/>
      <c r="K24" s="79"/>
      <c r="L24" s="78"/>
      <c r="M24" s="79"/>
      <c r="N24" s="78"/>
      <c r="O24" s="80" t="str">
        <f t="shared" si="1"/>
        <v>Carine Meier</v>
      </c>
      <c r="P24" s="81">
        <f t="shared" si="2"/>
        <v>2</v>
      </c>
      <c r="Q24" s="82">
        <f t="shared" si="3"/>
        <v>0</v>
      </c>
    </row>
    <row r="25" spans="1:19" ht="12">
      <c r="A25" s="51">
        <f>A2</f>
        <v>1</v>
      </c>
      <c r="B25" s="52">
        <f>A4</f>
        <v>3</v>
      </c>
      <c r="C25" s="53" t="str">
        <f>C2</f>
        <v>Audrey Barcedogmus </v>
      </c>
      <c r="D25" s="54" t="str">
        <f>C4</f>
        <v>Carine Meier</v>
      </c>
      <c r="E25" s="67">
        <v>4</v>
      </c>
      <c r="F25" s="68">
        <v>11</v>
      </c>
      <c r="G25" s="67">
        <v>6</v>
      </c>
      <c r="H25" s="68">
        <v>11</v>
      </c>
      <c r="I25" s="67"/>
      <c r="J25" s="69"/>
      <c r="K25" s="58"/>
      <c r="L25" s="59"/>
      <c r="M25" s="58"/>
      <c r="N25" s="59"/>
      <c r="O25" s="60" t="str">
        <f t="shared" si="1"/>
        <v>Carine Meier</v>
      </c>
      <c r="P25" s="71">
        <f t="shared" si="2"/>
        <v>0</v>
      </c>
      <c r="Q25" s="62">
        <f t="shared" si="3"/>
        <v>2</v>
      </c>
      <c r="S25" s="8"/>
    </row>
    <row r="26" spans="1:19" ht="12">
      <c r="A26" s="63">
        <f>A3</f>
        <v>2</v>
      </c>
      <c r="B26" s="64">
        <f>A5</f>
        <v>4</v>
      </c>
      <c r="C26" s="65" t="str">
        <f>C3</f>
        <v>Bastian Stampfli</v>
      </c>
      <c r="D26" s="66" t="str">
        <f>C5</f>
        <v>Aurélien Clerc</v>
      </c>
      <c r="E26" s="67">
        <v>11</v>
      </c>
      <c r="F26" s="68">
        <v>6</v>
      </c>
      <c r="G26" s="67">
        <v>11</v>
      </c>
      <c r="H26" s="68">
        <v>7</v>
      </c>
      <c r="I26" s="67"/>
      <c r="J26" s="69"/>
      <c r="K26" s="70"/>
      <c r="L26" s="57"/>
      <c r="M26" s="70"/>
      <c r="N26" s="57"/>
      <c r="O26" s="60" t="str">
        <f t="shared" si="1"/>
        <v>Bastian Stampfli</v>
      </c>
      <c r="P26" s="71">
        <f t="shared" si="2"/>
        <v>2</v>
      </c>
      <c r="Q26" s="62">
        <f t="shared" si="3"/>
        <v>0</v>
      </c>
      <c r="S26" s="8"/>
    </row>
    <row r="27" spans="1:19" ht="12.75" thickBot="1">
      <c r="A27" s="72">
        <f>A6</f>
        <v>5</v>
      </c>
      <c r="B27" s="73">
        <f>A7</f>
        <v>6</v>
      </c>
      <c r="C27" s="74" t="str">
        <f>C6</f>
        <v>Loïc Juvet</v>
      </c>
      <c r="D27" s="75">
        <f>C7</f>
        <v>0</v>
      </c>
      <c r="E27" s="76"/>
      <c r="F27" s="77"/>
      <c r="G27" s="76"/>
      <c r="H27" s="77"/>
      <c r="I27" s="76"/>
      <c r="J27" s="78"/>
      <c r="K27" s="79"/>
      <c r="L27" s="78"/>
      <c r="M27" s="79"/>
      <c r="N27" s="78"/>
      <c r="O27" s="80">
        <f t="shared" si="1"/>
      </c>
      <c r="P27" s="81">
        <f t="shared" si="2"/>
        <v>0</v>
      </c>
      <c r="Q27" s="82">
        <f t="shared" si="3"/>
        <v>0</v>
      </c>
      <c r="S27" s="8"/>
    </row>
    <row r="28" spans="1:17" ht="12">
      <c r="A28" s="51">
        <f>A2</f>
        <v>1</v>
      </c>
      <c r="B28" s="52">
        <f>A3</f>
        <v>2</v>
      </c>
      <c r="C28" s="53" t="str">
        <f>C2</f>
        <v>Audrey Barcedogmus </v>
      </c>
      <c r="D28" s="54" t="str">
        <f>C3</f>
        <v>Bastian Stampfli</v>
      </c>
      <c r="E28" s="55">
        <v>1</v>
      </c>
      <c r="F28" s="56">
        <v>11</v>
      </c>
      <c r="G28" s="55">
        <v>6</v>
      </c>
      <c r="H28" s="56">
        <v>11</v>
      </c>
      <c r="I28" s="55"/>
      <c r="J28" s="57"/>
      <c r="K28" s="58"/>
      <c r="L28" s="59"/>
      <c r="M28" s="58"/>
      <c r="N28" s="59"/>
      <c r="O28" s="60" t="str">
        <f t="shared" si="1"/>
        <v>Bastian Stampfli</v>
      </c>
      <c r="P28" s="71">
        <f t="shared" si="2"/>
        <v>0</v>
      </c>
      <c r="Q28" s="62">
        <f t="shared" si="3"/>
        <v>2</v>
      </c>
    </row>
    <row r="29" spans="1:17" ht="12">
      <c r="A29" s="63">
        <f>A4</f>
        <v>3</v>
      </c>
      <c r="B29" s="64">
        <f>A7</f>
        <v>6</v>
      </c>
      <c r="C29" s="65" t="str">
        <f>C4</f>
        <v>Carine Meier</v>
      </c>
      <c r="D29" s="66">
        <f>C7</f>
        <v>0</v>
      </c>
      <c r="E29" s="67"/>
      <c r="F29" s="68"/>
      <c r="G29" s="67"/>
      <c r="H29" s="68"/>
      <c r="I29" s="67"/>
      <c r="J29" s="69"/>
      <c r="K29" s="70"/>
      <c r="L29" s="57"/>
      <c r="M29" s="70"/>
      <c r="N29" s="57"/>
      <c r="O29" s="60">
        <f t="shared" si="1"/>
      </c>
      <c r="P29" s="71">
        <f t="shared" si="2"/>
        <v>0</v>
      </c>
      <c r="Q29" s="62">
        <f t="shared" si="3"/>
        <v>0</v>
      </c>
    </row>
    <row r="30" spans="1:17" ht="12.75" thickBot="1">
      <c r="A30" s="83">
        <f>A5</f>
        <v>4</v>
      </c>
      <c r="B30" s="84">
        <f>A6</f>
        <v>5</v>
      </c>
      <c r="C30" s="85" t="str">
        <f>C5</f>
        <v>Aurélien Clerc</v>
      </c>
      <c r="D30" s="86" t="str">
        <f>C6</f>
        <v>Loïc Juvet</v>
      </c>
      <c r="E30" s="87">
        <v>11</v>
      </c>
      <c r="F30" s="88">
        <v>9</v>
      </c>
      <c r="G30" s="87">
        <v>12</v>
      </c>
      <c r="H30" s="88">
        <v>14</v>
      </c>
      <c r="I30" s="87">
        <v>11</v>
      </c>
      <c r="J30" s="89">
        <v>6</v>
      </c>
      <c r="K30" s="90"/>
      <c r="L30" s="91"/>
      <c r="M30" s="90"/>
      <c r="N30" s="91"/>
      <c r="O30" s="92" t="str">
        <f t="shared" si="1"/>
        <v>Aurélien Clerc</v>
      </c>
      <c r="P30" s="93">
        <f t="shared" si="2"/>
        <v>2</v>
      </c>
      <c r="Q30" s="94">
        <f t="shared" si="3"/>
        <v>1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116" t="s">
        <v>10</v>
      </c>
      <c r="B63" s="116"/>
      <c r="C63" s="117" t="s">
        <v>7</v>
      </c>
      <c r="D63" s="117" t="s">
        <v>3</v>
      </c>
      <c r="E63" s="116" t="s">
        <v>4</v>
      </c>
      <c r="F63" s="116"/>
      <c r="G63" s="128" t="s">
        <v>11</v>
      </c>
      <c r="H63" s="129"/>
      <c r="I63" s="128" t="s">
        <v>12</v>
      </c>
      <c r="J63" s="129"/>
      <c r="P63" s="2"/>
      <c r="Q63" s="2"/>
    </row>
    <row r="64" spans="1:17" ht="12">
      <c r="A64" s="119">
        <v>1</v>
      </c>
      <c r="B64" s="132"/>
      <c r="C64" s="95" t="s">
        <v>27</v>
      </c>
      <c r="D64" s="95" t="s">
        <v>20</v>
      </c>
      <c r="E64" s="96">
        <v>4</v>
      </c>
      <c r="F64" s="97"/>
      <c r="G64" s="121" t="s">
        <v>42</v>
      </c>
      <c r="H64" s="132"/>
      <c r="I64" s="121" t="s">
        <v>42</v>
      </c>
      <c r="J64" s="135"/>
      <c r="P64" s="2"/>
      <c r="Q64" s="2"/>
    </row>
    <row r="65" spans="1:17" ht="12">
      <c r="A65" s="120">
        <v>2</v>
      </c>
      <c r="B65" s="133"/>
      <c r="C65" s="95" t="s">
        <v>26</v>
      </c>
      <c r="D65" s="95" t="s">
        <v>18</v>
      </c>
      <c r="E65" s="96">
        <v>3</v>
      </c>
      <c r="F65" s="98"/>
      <c r="G65" s="118" t="s">
        <v>42</v>
      </c>
      <c r="H65" s="133"/>
      <c r="I65" s="118" t="s">
        <v>42</v>
      </c>
      <c r="J65" s="136"/>
      <c r="P65" s="2"/>
      <c r="Q65" s="2"/>
    </row>
    <row r="66" spans="1:17" ht="12">
      <c r="A66" s="120">
        <v>3</v>
      </c>
      <c r="B66" s="133"/>
      <c r="C66" s="95" t="s">
        <v>28</v>
      </c>
      <c r="D66" s="95" t="s">
        <v>22</v>
      </c>
      <c r="E66" s="96">
        <v>2</v>
      </c>
      <c r="F66" s="98"/>
      <c r="G66" s="118" t="s">
        <v>42</v>
      </c>
      <c r="H66" s="133"/>
      <c r="I66" s="118" t="s">
        <v>42</v>
      </c>
      <c r="J66" s="136"/>
      <c r="P66" s="2"/>
      <c r="Q66" s="2"/>
    </row>
    <row r="67" spans="1:17" ht="12">
      <c r="A67" s="120">
        <v>4</v>
      </c>
      <c r="B67" s="133"/>
      <c r="C67" s="95" t="s">
        <v>29</v>
      </c>
      <c r="D67" s="95" t="s">
        <v>30</v>
      </c>
      <c r="E67" s="96">
        <v>1</v>
      </c>
      <c r="F67" s="98"/>
      <c r="G67" s="118" t="s">
        <v>42</v>
      </c>
      <c r="H67" s="133"/>
      <c r="I67" s="118" t="s">
        <v>42</v>
      </c>
      <c r="J67" s="136"/>
      <c r="P67" s="2"/>
      <c r="Q67" s="2"/>
    </row>
    <row r="68" spans="1:17" ht="12">
      <c r="A68" s="120">
        <v>5</v>
      </c>
      <c r="B68" s="133"/>
      <c r="C68" s="95" t="s">
        <v>24</v>
      </c>
      <c r="D68" s="95" t="s">
        <v>25</v>
      </c>
      <c r="E68" s="96">
        <v>0</v>
      </c>
      <c r="F68" s="98"/>
      <c r="G68" s="118"/>
      <c r="H68" s="133"/>
      <c r="I68" s="118" t="s">
        <v>42</v>
      </c>
      <c r="J68" s="136"/>
      <c r="P68" s="2"/>
      <c r="Q68" s="2"/>
    </row>
    <row r="69" spans="1:17" ht="12.75" thickBot="1">
      <c r="A69" s="127">
        <v>6</v>
      </c>
      <c r="B69" s="134"/>
      <c r="C69" s="99"/>
      <c r="D69" s="99"/>
      <c r="E69" s="100">
        <v>0</v>
      </c>
      <c r="F69" s="101"/>
      <c r="G69" s="126"/>
      <c r="H69" s="134"/>
      <c r="I69" s="126" t="s">
        <v>42</v>
      </c>
      <c r="J69" s="137"/>
      <c r="P69" s="2"/>
      <c r="Q69" s="2"/>
    </row>
    <row r="70" spans="1:17" ht="12">
      <c r="A70" s="27"/>
      <c r="B70" s="27"/>
      <c r="P70" s="2"/>
      <c r="Q70" s="2"/>
    </row>
    <row r="71" spans="1:17" ht="12">
      <c r="A71" s="27"/>
      <c r="B71" s="27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U15&amp;R</oddHeader>
    <oddFooter>&amp;L&amp;F&amp;C&amp;A&amp;RTournoi du : 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102" t="s">
        <v>0</v>
      </c>
      <c r="B1" s="103" t="s">
        <v>1</v>
      </c>
      <c r="C1" s="104" t="s">
        <v>2</v>
      </c>
      <c r="D1" s="104" t="s">
        <v>3</v>
      </c>
      <c r="E1" s="105" t="s">
        <v>4</v>
      </c>
      <c r="F1" s="105"/>
      <c r="G1" s="106" t="s">
        <v>5</v>
      </c>
      <c r="H1" s="106"/>
      <c r="I1" s="106"/>
      <c r="J1" s="107"/>
      <c r="K1" s="2"/>
      <c r="L1" s="2"/>
      <c r="M1" s="2"/>
      <c r="N1" s="2"/>
      <c r="O1" s="25" t="s">
        <v>13</v>
      </c>
      <c r="P1" s="28">
        <v>40516</v>
      </c>
      <c r="Q1" s="29"/>
    </row>
    <row r="2" spans="1:17" ht="13.5" customHeight="1">
      <c r="A2" s="33">
        <v>1</v>
      </c>
      <c r="B2" s="34"/>
      <c r="C2" s="35" t="s">
        <v>31</v>
      </c>
      <c r="D2" s="35" t="s">
        <v>32</v>
      </c>
      <c r="E2" s="36">
        <f aca="true" t="shared" si="0" ref="E2:E7">COUNTIF($O$16:$O$30,C2)</f>
        <v>0</v>
      </c>
      <c r="F2" s="37"/>
      <c r="G2" s="38">
        <f>SUM(P16,P19,P22,P25,P28)</f>
        <v>1</v>
      </c>
      <c r="H2" s="39"/>
      <c r="I2" s="36">
        <f>SUM(Q16,Q19,Q22,Q25,Q28)</f>
        <v>8</v>
      </c>
      <c r="J2" s="40"/>
      <c r="K2" s="4"/>
      <c r="L2" s="4"/>
      <c r="M2" s="4"/>
      <c r="N2" s="4"/>
      <c r="O2" s="5"/>
      <c r="P2" s="6"/>
      <c r="Q2" s="6"/>
    </row>
    <row r="3" spans="1:17" ht="13.5" customHeight="1">
      <c r="A3" s="33">
        <v>2</v>
      </c>
      <c r="B3" s="34"/>
      <c r="C3" s="35" t="s">
        <v>33</v>
      </c>
      <c r="D3" s="35" t="s">
        <v>18</v>
      </c>
      <c r="E3" s="36">
        <f t="shared" si="0"/>
        <v>1</v>
      </c>
      <c r="F3" s="39"/>
      <c r="G3" s="38">
        <f>SUM(P17,P20,P23,P26,Q28)</f>
        <v>2</v>
      </c>
      <c r="H3" s="39"/>
      <c r="I3" s="41">
        <f>SUM(Q17,Q20,Q23,Q26,P28)</f>
        <v>7</v>
      </c>
      <c r="J3" s="42"/>
      <c r="K3" s="4"/>
      <c r="L3" s="4"/>
      <c r="M3" s="4"/>
      <c r="N3" s="4"/>
      <c r="O3" s="24"/>
      <c r="P3" s="2"/>
      <c r="Q3" s="2"/>
    </row>
    <row r="4" spans="1:17" ht="12">
      <c r="A4" s="33">
        <v>3</v>
      </c>
      <c r="B4" s="34"/>
      <c r="C4" s="35" t="s">
        <v>34</v>
      </c>
      <c r="D4" s="35" t="s">
        <v>20</v>
      </c>
      <c r="E4" s="36">
        <f t="shared" si="0"/>
        <v>4</v>
      </c>
      <c r="F4" s="37"/>
      <c r="G4" s="38">
        <f>SUM(P18,Q20,P24,Q25,P29)</f>
        <v>8</v>
      </c>
      <c r="H4" s="39"/>
      <c r="I4" s="41">
        <f>SUM(Q18,P20,Q24,P25,Q29)</f>
        <v>0</v>
      </c>
      <c r="J4" s="42"/>
      <c r="K4" s="4"/>
      <c r="L4" s="4"/>
      <c r="M4" s="4"/>
      <c r="N4" s="4"/>
      <c r="O4" s="26" t="s">
        <v>14</v>
      </c>
      <c r="P4" s="7">
        <v>3</v>
      </c>
      <c r="Q4" s="6"/>
    </row>
    <row r="5" spans="1:19" ht="12">
      <c r="A5" s="33">
        <v>4</v>
      </c>
      <c r="B5" s="34"/>
      <c r="C5" s="35" t="s">
        <v>35</v>
      </c>
      <c r="D5" s="35" t="s">
        <v>22</v>
      </c>
      <c r="E5" s="36">
        <f t="shared" si="0"/>
        <v>2</v>
      </c>
      <c r="F5" s="39"/>
      <c r="G5" s="38">
        <f>SUM(Q18,P21,Q22,Q26,P30)</f>
        <v>4</v>
      </c>
      <c r="H5" s="39"/>
      <c r="I5" s="41">
        <f>SUM(P18,Q21,P22,P26,Q30)</f>
        <v>4</v>
      </c>
      <c r="J5" s="42"/>
      <c r="K5" s="4"/>
      <c r="L5" s="4"/>
      <c r="M5" s="4"/>
      <c r="N5" s="4"/>
      <c r="O5" s="5"/>
      <c r="P5" s="7"/>
      <c r="Q5" s="6"/>
      <c r="S5" s="23"/>
    </row>
    <row r="6" spans="1:18" ht="12">
      <c r="A6" s="33">
        <v>5</v>
      </c>
      <c r="B6" s="34"/>
      <c r="C6" s="35" t="s">
        <v>36</v>
      </c>
      <c r="D6" s="35" t="s">
        <v>30</v>
      </c>
      <c r="E6" s="36">
        <f t="shared" si="0"/>
        <v>3</v>
      </c>
      <c r="F6" s="39"/>
      <c r="G6" s="38">
        <f>SUM(Q17,Q19,Q24,P27,Q30)</f>
        <v>6</v>
      </c>
      <c r="H6" s="39"/>
      <c r="I6" s="41">
        <f>SUM(P17,P19,P24,Q27,P30)</f>
        <v>2</v>
      </c>
      <c r="J6" s="42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43">
        <v>6</v>
      </c>
      <c r="B7" s="44"/>
      <c r="C7" s="45"/>
      <c r="D7" s="45"/>
      <c r="E7" s="46">
        <f t="shared" si="0"/>
        <v>0</v>
      </c>
      <c r="F7" s="47"/>
      <c r="G7" s="48">
        <f>SUM(Q16,Q21,Q23,Q27,Q29)</f>
        <v>0</v>
      </c>
      <c r="H7" s="47"/>
      <c r="I7" s="49">
        <f>SUM(P16,P21,P23,P27,P29)</f>
        <v>0</v>
      </c>
      <c r="J7" s="50"/>
      <c r="K7" s="4"/>
      <c r="L7" s="4"/>
      <c r="M7" s="4"/>
      <c r="N7" s="4"/>
      <c r="O7" s="5"/>
      <c r="P7" s="5"/>
      <c r="Q7" s="30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108" t="s">
        <v>6</v>
      </c>
      <c r="B15" s="109"/>
      <c r="C15" s="110" t="s">
        <v>7</v>
      </c>
      <c r="D15" s="111" t="s">
        <v>7</v>
      </c>
      <c r="E15" s="112">
        <v>1</v>
      </c>
      <c r="F15" s="109"/>
      <c r="G15" s="112">
        <v>2</v>
      </c>
      <c r="H15" s="109"/>
      <c r="I15" s="112">
        <v>3</v>
      </c>
      <c r="J15" s="113"/>
      <c r="K15" s="130">
        <v>4</v>
      </c>
      <c r="L15" s="131"/>
      <c r="M15" s="124">
        <v>5</v>
      </c>
      <c r="N15" s="125"/>
      <c r="O15" s="114" t="s">
        <v>8</v>
      </c>
      <c r="P15" s="115" t="s">
        <v>5</v>
      </c>
      <c r="Q15" s="115"/>
    </row>
    <row r="16" spans="1:17" ht="12">
      <c r="A16" s="51">
        <f>A2</f>
        <v>1</v>
      </c>
      <c r="B16" s="52">
        <f>A7</f>
        <v>6</v>
      </c>
      <c r="C16" s="53" t="str">
        <f>C2</f>
        <v>Patric Gutschi</v>
      </c>
      <c r="D16" s="54">
        <f>C7</f>
        <v>0</v>
      </c>
      <c r="E16" s="55"/>
      <c r="F16" s="56"/>
      <c r="G16" s="55"/>
      <c r="H16" s="56"/>
      <c r="I16" s="55"/>
      <c r="J16" s="57"/>
      <c r="K16" s="58"/>
      <c r="L16" s="59"/>
      <c r="M16" s="58"/>
      <c r="N16" s="59"/>
      <c r="O16" s="60">
        <f aca="true" t="shared" si="1" ref="O16:O30">IF(AND(P16&lt;2,Q16&lt;2),"",IF(P16=2,C16,D16))</f>
      </c>
      <c r="P16" s="61">
        <f aca="true" t="shared" si="2" ref="P16:P30">(E16&gt;F16)+(G16&gt;H16)+(I16&gt;J16)</f>
        <v>0</v>
      </c>
      <c r="Q16" s="62">
        <f aca="true" t="shared" si="3" ref="Q16:Q30">(E16&lt;F16)+(G16&lt;H16)+(I16&lt;J16)</f>
        <v>0</v>
      </c>
    </row>
    <row r="17" spans="1:17" ht="12">
      <c r="A17" s="63">
        <f>A3</f>
        <v>2</v>
      </c>
      <c r="B17" s="64">
        <f>A6</f>
        <v>5</v>
      </c>
      <c r="C17" s="65" t="str">
        <f>C3</f>
        <v>Nicolas Henninger</v>
      </c>
      <c r="D17" s="66" t="str">
        <f>C6</f>
        <v>Simon Terrettaz</v>
      </c>
      <c r="E17" s="67">
        <v>0</v>
      </c>
      <c r="F17" s="68">
        <v>11</v>
      </c>
      <c r="G17" s="67">
        <v>1</v>
      </c>
      <c r="H17" s="68">
        <v>11</v>
      </c>
      <c r="I17" s="67"/>
      <c r="J17" s="69"/>
      <c r="K17" s="70"/>
      <c r="L17" s="57"/>
      <c r="M17" s="70"/>
      <c r="N17" s="57"/>
      <c r="O17" s="60" t="str">
        <f t="shared" si="1"/>
        <v>Simon Terrettaz</v>
      </c>
      <c r="P17" s="71">
        <f t="shared" si="2"/>
        <v>0</v>
      </c>
      <c r="Q17" s="62">
        <f t="shared" si="3"/>
        <v>2</v>
      </c>
    </row>
    <row r="18" spans="1:19" ht="12.75" thickBot="1">
      <c r="A18" s="72">
        <f>A4</f>
        <v>3</v>
      </c>
      <c r="B18" s="73">
        <f>A5</f>
        <v>4</v>
      </c>
      <c r="C18" s="74" t="str">
        <f>C4</f>
        <v>Dario Python</v>
      </c>
      <c r="D18" s="75" t="str">
        <f>C5</f>
        <v>Martin Russenberger</v>
      </c>
      <c r="E18" s="76">
        <v>11</v>
      </c>
      <c r="F18" s="77">
        <v>8</v>
      </c>
      <c r="G18" s="76">
        <v>11</v>
      </c>
      <c r="H18" s="77">
        <v>7</v>
      </c>
      <c r="I18" s="76"/>
      <c r="J18" s="78"/>
      <c r="K18" s="79"/>
      <c r="L18" s="78"/>
      <c r="M18" s="79"/>
      <c r="N18" s="78"/>
      <c r="O18" s="80" t="str">
        <f t="shared" si="1"/>
        <v>Dario Python</v>
      </c>
      <c r="P18" s="81">
        <f t="shared" si="2"/>
        <v>2</v>
      </c>
      <c r="Q18" s="82">
        <f t="shared" si="3"/>
        <v>0</v>
      </c>
      <c r="S18" s="23"/>
    </row>
    <row r="19" spans="1:17" ht="12">
      <c r="A19" s="51">
        <f>A2</f>
        <v>1</v>
      </c>
      <c r="B19" s="52">
        <f>A6</f>
        <v>5</v>
      </c>
      <c r="C19" s="53" t="str">
        <f>C2</f>
        <v>Patric Gutschi</v>
      </c>
      <c r="D19" s="54" t="str">
        <f>C6</f>
        <v>Simon Terrettaz</v>
      </c>
      <c r="E19" s="67">
        <v>4</v>
      </c>
      <c r="F19" s="68">
        <v>11</v>
      </c>
      <c r="G19" s="67">
        <v>7</v>
      </c>
      <c r="H19" s="68">
        <v>11</v>
      </c>
      <c r="I19" s="67"/>
      <c r="J19" s="69"/>
      <c r="K19" s="58"/>
      <c r="L19" s="59"/>
      <c r="M19" s="58"/>
      <c r="N19" s="59"/>
      <c r="O19" s="60" t="str">
        <f t="shared" si="1"/>
        <v>Simon Terrettaz</v>
      </c>
      <c r="P19" s="71">
        <f t="shared" si="2"/>
        <v>0</v>
      </c>
      <c r="Q19" s="62">
        <f t="shared" si="3"/>
        <v>2</v>
      </c>
    </row>
    <row r="20" spans="1:17" ht="12">
      <c r="A20" s="63">
        <f>A3</f>
        <v>2</v>
      </c>
      <c r="B20" s="64">
        <f>A4</f>
        <v>3</v>
      </c>
      <c r="C20" s="65" t="str">
        <f>C3</f>
        <v>Nicolas Henninger</v>
      </c>
      <c r="D20" s="66" t="str">
        <f>C4</f>
        <v>Dario Python</v>
      </c>
      <c r="E20" s="55">
        <v>2</v>
      </c>
      <c r="F20" s="56">
        <v>11</v>
      </c>
      <c r="G20" s="55">
        <v>5</v>
      </c>
      <c r="H20" s="56">
        <v>11</v>
      </c>
      <c r="I20" s="55"/>
      <c r="J20" s="57"/>
      <c r="K20" s="70"/>
      <c r="L20" s="57"/>
      <c r="M20" s="70"/>
      <c r="N20" s="57"/>
      <c r="O20" s="60" t="str">
        <f t="shared" si="1"/>
        <v>Dario Python</v>
      </c>
      <c r="P20" s="71">
        <f t="shared" si="2"/>
        <v>0</v>
      </c>
      <c r="Q20" s="62">
        <f t="shared" si="3"/>
        <v>2</v>
      </c>
    </row>
    <row r="21" spans="1:17" ht="12.75" thickBot="1">
      <c r="A21" s="72">
        <f>A5</f>
        <v>4</v>
      </c>
      <c r="B21" s="73">
        <f>A7</f>
        <v>6</v>
      </c>
      <c r="C21" s="74" t="str">
        <f>C5</f>
        <v>Martin Russenberger</v>
      </c>
      <c r="D21" s="75">
        <f>C7</f>
        <v>0</v>
      </c>
      <c r="E21" s="76"/>
      <c r="F21" s="77"/>
      <c r="G21" s="76"/>
      <c r="H21" s="77"/>
      <c r="I21" s="76"/>
      <c r="J21" s="78"/>
      <c r="K21" s="79"/>
      <c r="L21" s="78"/>
      <c r="M21" s="79"/>
      <c r="N21" s="78"/>
      <c r="O21" s="80">
        <f t="shared" si="1"/>
      </c>
      <c r="P21" s="81">
        <f t="shared" si="2"/>
        <v>0</v>
      </c>
      <c r="Q21" s="82">
        <f t="shared" si="3"/>
        <v>0</v>
      </c>
    </row>
    <row r="22" spans="1:17" ht="12">
      <c r="A22" s="51">
        <f>A2</f>
        <v>1</v>
      </c>
      <c r="B22" s="52">
        <f>A5</f>
        <v>4</v>
      </c>
      <c r="C22" s="53" t="str">
        <f>C2</f>
        <v>Patric Gutschi</v>
      </c>
      <c r="D22" s="54" t="str">
        <f>C5</f>
        <v>Martin Russenberger</v>
      </c>
      <c r="E22" s="55">
        <v>10</v>
      </c>
      <c r="F22" s="56">
        <v>12</v>
      </c>
      <c r="G22" s="55">
        <v>4</v>
      </c>
      <c r="H22" s="56">
        <v>11</v>
      </c>
      <c r="I22" s="55"/>
      <c r="J22" s="57"/>
      <c r="K22" s="58"/>
      <c r="L22" s="59"/>
      <c r="M22" s="58"/>
      <c r="N22" s="59"/>
      <c r="O22" s="60" t="str">
        <f t="shared" si="1"/>
        <v>Martin Russenberger</v>
      </c>
      <c r="P22" s="71">
        <f t="shared" si="2"/>
        <v>0</v>
      </c>
      <c r="Q22" s="62">
        <f t="shared" si="3"/>
        <v>2</v>
      </c>
    </row>
    <row r="23" spans="1:17" ht="12">
      <c r="A23" s="63">
        <f>A3</f>
        <v>2</v>
      </c>
      <c r="B23" s="64">
        <f>A7</f>
        <v>6</v>
      </c>
      <c r="C23" s="65" t="str">
        <f>C3</f>
        <v>Nicolas Henninger</v>
      </c>
      <c r="D23" s="66">
        <f>C7</f>
        <v>0</v>
      </c>
      <c r="E23" s="67"/>
      <c r="F23" s="68"/>
      <c r="G23" s="67"/>
      <c r="H23" s="68"/>
      <c r="I23" s="67"/>
      <c r="J23" s="69"/>
      <c r="K23" s="70"/>
      <c r="L23" s="57"/>
      <c r="M23" s="70"/>
      <c r="N23" s="57"/>
      <c r="O23" s="60">
        <f t="shared" si="1"/>
      </c>
      <c r="P23" s="71">
        <f t="shared" si="2"/>
        <v>0</v>
      </c>
      <c r="Q23" s="62">
        <f t="shared" si="3"/>
        <v>0</v>
      </c>
    </row>
    <row r="24" spans="1:17" ht="12.75" thickBot="1">
      <c r="A24" s="72">
        <f>A4</f>
        <v>3</v>
      </c>
      <c r="B24" s="73">
        <f>A6</f>
        <v>5</v>
      </c>
      <c r="C24" s="74" t="str">
        <f>C4</f>
        <v>Dario Python</v>
      </c>
      <c r="D24" s="75" t="str">
        <f>C6</f>
        <v>Simon Terrettaz</v>
      </c>
      <c r="E24" s="76">
        <v>11</v>
      </c>
      <c r="F24" s="77">
        <v>2</v>
      </c>
      <c r="G24" s="76">
        <v>11</v>
      </c>
      <c r="H24" s="77">
        <v>6</v>
      </c>
      <c r="I24" s="76"/>
      <c r="J24" s="78"/>
      <c r="K24" s="79"/>
      <c r="L24" s="78"/>
      <c r="M24" s="79"/>
      <c r="N24" s="78"/>
      <c r="O24" s="80" t="str">
        <f t="shared" si="1"/>
        <v>Dario Python</v>
      </c>
      <c r="P24" s="81">
        <f t="shared" si="2"/>
        <v>2</v>
      </c>
      <c r="Q24" s="82">
        <f t="shared" si="3"/>
        <v>0</v>
      </c>
    </row>
    <row r="25" spans="1:19" ht="12">
      <c r="A25" s="51">
        <f>A2</f>
        <v>1</v>
      </c>
      <c r="B25" s="52">
        <f>A4</f>
        <v>3</v>
      </c>
      <c r="C25" s="53" t="str">
        <f>C2</f>
        <v>Patric Gutschi</v>
      </c>
      <c r="D25" s="54" t="str">
        <f>C4</f>
        <v>Dario Python</v>
      </c>
      <c r="E25" s="67">
        <v>8</v>
      </c>
      <c r="F25" s="68">
        <v>11</v>
      </c>
      <c r="G25" s="67">
        <v>2</v>
      </c>
      <c r="H25" s="68">
        <v>11</v>
      </c>
      <c r="I25" s="67"/>
      <c r="J25" s="69"/>
      <c r="K25" s="58"/>
      <c r="L25" s="59"/>
      <c r="M25" s="58"/>
      <c r="N25" s="59"/>
      <c r="O25" s="60" t="str">
        <f t="shared" si="1"/>
        <v>Dario Python</v>
      </c>
      <c r="P25" s="71">
        <f t="shared" si="2"/>
        <v>0</v>
      </c>
      <c r="Q25" s="62">
        <f t="shared" si="3"/>
        <v>2</v>
      </c>
      <c r="S25" s="8"/>
    </row>
    <row r="26" spans="1:19" ht="12">
      <c r="A26" s="63">
        <f>A3</f>
        <v>2</v>
      </c>
      <c r="B26" s="64">
        <f>A5</f>
        <v>4</v>
      </c>
      <c r="C26" s="65" t="str">
        <f>C3</f>
        <v>Nicolas Henninger</v>
      </c>
      <c r="D26" s="66" t="str">
        <f>C5</f>
        <v>Martin Russenberger</v>
      </c>
      <c r="E26" s="67">
        <v>4</v>
      </c>
      <c r="F26" s="68">
        <v>11</v>
      </c>
      <c r="G26" s="67">
        <v>3</v>
      </c>
      <c r="H26" s="68">
        <v>11</v>
      </c>
      <c r="I26" s="67"/>
      <c r="J26" s="69"/>
      <c r="K26" s="70"/>
      <c r="L26" s="57"/>
      <c r="M26" s="70"/>
      <c r="N26" s="57"/>
      <c r="O26" s="60" t="str">
        <f t="shared" si="1"/>
        <v>Martin Russenberger</v>
      </c>
      <c r="P26" s="71">
        <f t="shared" si="2"/>
        <v>0</v>
      </c>
      <c r="Q26" s="62">
        <f t="shared" si="3"/>
        <v>2</v>
      </c>
      <c r="S26" s="8"/>
    </row>
    <row r="27" spans="1:19" ht="12.75" thickBot="1">
      <c r="A27" s="72">
        <f>A6</f>
        <v>5</v>
      </c>
      <c r="B27" s="73">
        <f>A7</f>
        <v>6</v>
      </c>
      <c r="C27" s="74" t="str">
        <f>C6</f>
        <v>Simon Terrettaz</v>
      </c>
      <c r="D27" s="75">
        <f>C7</f>
        <v>0</v>
      </c>
      <c r="E27" s="76"/>
      <c r="F27" s="77"/>
      <c r="G27" s="76"/>
      <c r="H27" s="77"/>
      <c r="I27" s="76"/>
      <c r="J27" s="78"/>
      <c r="K27" s="79"/>
      <c r="L27" s="78"/>
      <c r="M27" s="79"/>
      <c r="N27" s="78"/>
      <c r="O27" s="80">
        <f t="shared" si="1"/>
      </c>
      <c r="P27" s="81">
        <f t="shared" si="2"/>
        <v>0</v>
      </c>
      <c r="Q27" s="82">
        <f t="shared" si="3"/>
        <v>0</v>
      </c>
      <c r="S27" s="8"/>
    </row>
    <row r="28" spans="1:17" ht="12">
      <c r="A28" s="51">
        <f>A2</f>
        <v>1</v>
      </c>
      <c r="B28" s="52">
        <f>A3</f>
        <v>2</v>
      </c>
      <c r="C28" s="53" t="str">
        <f>C2</f>
        <v>Patric Gutschi</v>
      </c>
      <c r="D28" s="54" t="str">
        <f>C3</f>
        <v>Nicolas Henninger</v>
      </c>
      <c r="E28" s="55">
        <v>9</v>
      </c>
      <c r="F28" s="56">
        <v>11</v>
      </c>
      <c r="G28" s="55">
        <v>11</v>
      </c>
      <c r="H28" s="56">
        <v>6</v>
      </c>
      <c r="I28" s="55">
        <v>9</v>
      </c>
      <c r="J28" s="57">
        <v>11</v>
      </c>
      <c r="K28" s="58"/>
      <c r="L28" s="59"/>
      <c r="M28" s="58"/>
      <c r="N28" s="59"/>
      <c r="O28" s="60" t="str">
        <f t="shared" si="1"/>
        <v>Nicolas Henninger</v>
      </c>
      <c r="P28" s="71">
        <f t="shared" si="2"/>
        <v>1</v>
      </c>
      <c r="Q28" s="62">
        <f t="shared" si="3"/>
        <v>2</v>
      </c>
    </row>
    <row r="29" spans="1:17" ht="12">
      <c r="A29" s="63">
        <f>A4</f>
        <v>3</v>
      </c>
      <c r="B29" s="64">
        <f>A7</f>
        <v>6</v>
      </c>
      <c r="C29" s="65" t="str">
        <f>C4</f>
        <v>Dario Python</v>
      </c>
      <c r="D29" s="66">
        <f>C7</f>
        <v>0</v>
      </c>
      <c r="E29" s="67"/>
      <c r="F29" s="68"/>
      <c r="G29" s="67"/>
      <c r="H29" s="68"/>
      <c r="I29" s="67"/>
      <c r="J29" s="69"/>
      <c r="K29" s="70"/>
      <c r="L29" s="57"/>
      <c r="M29" s="70"/>
      <c r="N29" s="57"/>
      <c r="O29" s="60">
        <f t="shared" si="1"/>
      </c>
      <c r="P29" s="71">
        <f t="shared" si="2"/>
        <v>0</v>
      </c>
      <c r="Q29" s="62">
        <f t="shared" si="3"/>
        <v>0</v>
      </c>
    </row>
    <row r="30" spans="1:17" ht="12.75" thickBot="1">
      <c r="A30" s="83">
        <f>A5</f>
        <v>4</v>
      </c>
      <c r="B30" s="84">
        <f>A6</f>
        <v>5</v>
      </c>
      <c r="C30" s="85" t="str">
        <f>C5</f>
        <v>Martin Russenberger</v>
      </c>
      <c r="D30" s="86" t="str">
        <f>C6</f>
        <v>Simon Terrettaz</v>
      </c>
      <c r="E30" s="87">
        <v>7</v>
      </c>
      <c r="F30" s="88">
        <v>11</v>
      </c>
      <c r="G30" s="87">
        <v>6</v>
      </c>
      <c r="H30" s="88">
        <v>11</v>
      </c>
      <c r="I30" s="87"/>
      <c r="J30" s="89"/>
      <c r="K30" s="90"/>
      <c r="L30" s="91"/>
      <c r="M30" s="90"/>
      <c r="N30" s="91"/>
      <c r="O30" s="92" t="str">
        <f t="shared" si="1"/>
        <v>Simon Terrettaz</v>
      </c>
      <c r="P30" s="93">
        <f t="shared" si="2"/>
        <v>0</v>
      </c>
      <c r="Q30" s="94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116" t="s">
        <v>10</v>
      </c>
      <c r="B63" s="116"/>
      <c r="C63" s="117" t="s">
        <v>7</v>
      </c>
      <c r="D63" s="117" t="s">
        <v>3</v>
      </c>
      <c r="E63" s="116" t="s">
        <v>4</v>
      </c>
      <c r="F63" s="116"/>
      <c r="G63" s="128" t="s">
        <v>11</v>
      </c>
      <c r="H63" s="129"/>
      <c r="I63" s="128" t="s">
        <v>12</v>
      </c>
      <c r="J63" s="129"/>
      <c r="P63" s="2"/>
      <c r="Q63" s="2"/>
    </row>
    <row r="64" spans="1:17" ht="12">
      <c r="A64" s="119">
        <v>1</v>
      </c>
      <c r="B64" s="132"/>
      <c r="C64" s="95" t="s">
        <v>34</v>
      </c>
      <c r="D64" s="95" t="s">
        <v>20</v>
      </c>
      <c r="E64" s="96">
        <v>4</v>
      </c>
      <c r="F64" s="97"/>
      <c r="G64" s="121" t="s">
        <v>42</v>
      </c>
      <c r="H64" s="132"/>
      <c r="I64" s="121" t="s">
        <v>42</v>
      </c>
      <c r="J64" s="135"/>
      <c r="P64" s="2"/>
      <c r="Q64" s="2"/>
    </row>
    <row r="65" spans="1:17" ht="12">
      <c r="A65" s="120">
        <v>2</v>
      </c>
      <c r="B65" s="133"/>
      <c r="C65" s="95" t="s">
        <v>36</v>
      </c>
      <c r="D65" s="95" t="s">
        <v>30</v>
      </c>
      <c r="E65" s="96">
        <v>3</v>
      </c>
      <c r="F65" s="98"/>
      <c r="G65" s="118" t="s">
        <v>42</v>
      </c>
      <c r="H65" s="133"/>
      <c r="I65" s="118" t="s">
        <v>42</v>
      </c>
      <c r="J65" s="136"/>
      <c r="P65" s="2"/>
      <c r="Q65" s="2"/>
    </row>
    <row r="66" spans="1:17" ht="12">
      <c r="A66" s="120">
        <v>3</v>
      </c>
      <c r="B66" s="133"/>
      <c r="C66" s="95" t="s">
        <v>35</v>
      </c>
      <c r="D66" s="95" t="s">
        <v>22</v>
      </c>
      <c r="E66" s="96">
        <v>2</v>
      </c>
      <c r="F66" s="98"/>
      <c r="G66" s="118" t="s">
        <v>42</v>
      </c>
      <c r="H66" s="133"/>
      <c r="I66" s="118" t="s">
        <v>42</v>
      </c>
      <c r="J66" s="136"/>
      <c r="P66" s="2"/>
      <c r="Q66" s="2"/>
    </row>
    <row r="67" spans="1:17" ht="12">
      <c r="A67" s="120">
        <v>4</v>
      </c>
      <c r="B67" s="133"/>
      <c r="C67" s="95" t="s">
        <v>33</v>
      </c>
      <c r="D67" s="95" t="s">
        <v>18</v>
      </c>
      <c r="E67" s="96">
        <v>1</v>
      </c>
      <c r="F67" s="98"/>
      <c r="G67" s="118" t="s">
        <v>42</v>
      </c>
      <c r="H67" s="133"/>
      <c r="I67" s="118" t="s">
        <v>42</v>
      </c>
      <c r="J67" s="136"/>
      <c r="P67" s="2"/>
      <c r="Q67" s="2"/>
    </row>
    <row r="68" spans="1:17" ht="12">
      <c r="A68" s="120">
        <v>5</v>
      </c>
      <c r="B68" s="133"/>
      <c r="C68" s="95" t="s">
        <v>31</v>
      </c>
      <c r="D68" s="95" t="s">
        <v>32</v>
      </c>
      <c r="E68" s="96">
        <v>0</v>
      </c>
      <c r="F68" s="98"/>
      <c r="G68" s="118"/>
      <c r="H68" s="133"/>
      <c r="I68" s="118" t="s">
        <v>42</v>
      </c>
      <c r="J68" s="136"/>
      <c r="P68" s="2"/>
      <c r="Q68" s="2"/>
    </row>
    <row r="69" spans="1:17" ht="12.75" thickBot="1">
      <c r="A69" s="127">
        <v>6</v>
      </c>
      <c r="B69" s="134"/>
      <c r="C69" s="99"/>
      <c r="D69" s="99"/>
      <c r="E69" s="100">
        <v>0</v>
      </c>
      <c r="F69" s="101"/>
      <c r="G69" s="126"/>
      <c r="H69" s="134"/>
      <c r="I69" s="126" t="s">
        <v>42</v>
      </c>
      <c r="J69" s="137"/>
      <c r="P69" s="2"/>
      <c r="Q69" s="2"/>
    </row>
    <row r="70" spans="1:17" ht="12">
      <c r="A70" s="27"/>
      <c r="B70" s="27"/>
      <c r="P70" s="2"/>
      <c r="Q70" s="2"/>
    </row>
    <row r="71" spans="1:17" ht="12">
      <c r="A71" s="27"/>
      <c r="B71" s="27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U15&amp;R</oddHeader>
    <oddFooter>&amp;L&amp;F&amp;C&amp;A&amp;RTournoi du : 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T447"/>
  <sheetViews>
    <sheetView tabSelected="1" zoomScale="125" zoomScaleNormal="125" workbookViewId="0" topLeftCell="A1">
      <selection activeCell="I77" sqref="I7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102" t="s">
        <v>0</v>
      </c>
      <c r="B1" s="103" t="s">
        <v>1</v>
      </c>
      <c r="C1" s="104" t="s">
        <v>2</v>
      </c>
      <c r="D1" s="104" t="s">
        <v>3</v>
      </c>
      <c r="E1" s="105" t="s">
        <v>4</v>
      </c>
      <c r="F1" s="105"/>
      <c r="G1" s="106" t="s">
        <v>5</v>
      </c>
      <c r="H1" s="106"/>
      <c r="I1" s="106"/>
      <c r="J1" s="107"/>
      <c r="K1" s="2"/>
      <c r="L1" s="2"/>
      <c r="M1" s="2"/>
      <c r="N1" s="2"/>
      <c r="O1" s="25" t="s">
        <v>13</v>
      </c>
      <c r="P1" s="28">
        <v>40516</v>
      </c>
      <c r="Q1" s="29"/>
    </row>
    <row r="2" spans="1:17" ht="13.5" customHeight="1">
      <c r="A2" s="33">
        <v>1</v>
      </c>
      <c r="B2" s="34"/>
      <c r="C2" s="35" t="s">
        <v>37</v>
      </c>
      <c r="D2" s="35" t="s">
        <v>32</v>
      </c>
      <c r="E2" s="36">
        <f>COUNTIF($O$16:$O$21,C2)</f>
        <v>2</v>
      </c>
      <c r="F2" s="37"/>
      <c r="G2" s="38">
        <f>SUM(P16,P18,P20)</f>
        <v>5</v>
      </c>
      <c r="H2" s="39"/>
      <c r="I2" s="36">
        <f>SUM(Q16,Q18,Q20)</f>
        <v>3</v>
      </c>
      <c r="J2" s="40"/>
      <c r="K2" s="4"/>
      <c r="L2" s="4"/>
      <c r="M2" s="4"/>
      <c r="N2" s="4"/>
      <c r="O2" s="5"/>
      <c r="P2" s="6"/>
      <c r="Q2" s="6"/>
    </row>
    <row r="3" spans="1:17" ht="13.5" customHeight="1">
      <c r="A3" s="33">
        <v>2</v>
      </c>
      <c r="B3" s="34"/>
      <c r="C3" s="35" t="s">
        <v>38</v>
      </c>
      <c r="D3" s="35" t="s">
        <v>39</v>
      </c>
      <c r="E3" s="36">
        <f>COUNTIF($O$16:$O$21,C3)</f>
        <v>1</v>
      </c>
      <c r="F3" s="39"/>
      <c r="G3" s="38">
        <f>SUM(P17,P19,Q20)</f>
        <v>2</v>
      </c>
      <c r="H3" s="39"/>
      <c r="I3" s="41">
        <f>SUM(Q17,Q19,P20)</f>
        <v>5</v>
      </c>
      <c r="J3" s="42"/>
      <c r="K3" s="4"/>
      <c r="L3" s="4"/>
      <c r="M3" s="4"/>
      <c r="N3" s="4"/>
      <c r="O3" s="31"/>
      <c r="P3" s="31"/>
      <c r="Q3" s="31"/>
    </row>
    <row r="4" spans="1:17" ht="12">
      <c r="A4" s="33">
        <v>3</v>
      </c>
      <c r="B4" s="34"/>
      <c r="C4" s="35" t="s">
        <v>40</v>
      </c>
      <c r="D4" s="35" t="s">
        <v>20</v>
      </c>
      <c r="E4" s="36">
        <f>COUNTIF($O$16:$O$21,C4)</f>
        <v>3</v>
      </c>
      <c r="F4" s="37"/>
      <c r="G4" s="38">
        <f>SUM(Q17,Q18,P21)</f>
        <v>6</v>
      </c>
      <c r="H4" s="39"/>
      <c r="I4" s="41">
        <f>SUM(P17,P18,Q21)</f>
        <v>1</v>
      </c>
      <c r="J4" s="42"/>
      <c r="K4" s="4"/>
      <c r="L4" s="4"/>
      <c r="M4" s="4"/>
      <c r="N4" s="4"/>
      <c r="O4" s="26" t="s">
        <v>14</v>
      </c>
      <c r="P4" s="7">
        <v>4</v>
      </c>
      <c r="Q4" s="6"/>
    </row>
    <row r="5" spans="1:17" ht="12.75" thickBot="1">
      <c r="A5" s="43">
        <v>4</v>
      </c>
      <c r="B5" s="44"/>
      <c r="C5" s="45" t="s">
        <v>41</v>
      </c>
      <c r="D5" s="45" t="s">
        <v>22</v>
      </c>
      <c r="E5" s="46">
        <f>COUNTIF($O$16:$O$21,C5)</f>
        <v>0</v>
      </c>
      <c r="F5" s="47"/>
      <c r="G5" s="48">
        <f>SUM(Q16,Q19,Q21)</f>
        <v>2</v>
      </c>
      <c r="H5" s="47"/>
      <c r="I5" s="49">
        <f>SUM(P16,P19,P21)</f>
        <v>6</v>
      </c>
      <c r="J5" s="50"/>
      <c r="K5" s="4"/>
      <c r="L5" s="4"/>
      <c r="M5" s="4"/>
      <c r="N5" s="4"/>
      <c r="O5" s="5"/>
      <c r="P5" s="5"/>
      <c r="Q5" s="5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108" t="s">
        <v>6</v>
      </c>
      <c r="B15" s="109"/>
      <c r="C15" s="110" t="s">
        <v>7</v>
      </c>
      <c r="D15" s="111" t="s">
        <v>7</v>
      </c>
      <c r="E15" s="112">
        <v>1</v>
      </c>
      <c r="F15" s="109"/>
      <c r="G15" s="112">
        <v>2</v>
      </c>
      <c r="H15" s="109"/>
      <c r="I15" s="112">
        <v>3</v>
      </c>
      <c r="J15" s="113"/>
      <c r="K15" s="122">
        <v>4</v>
      </c>
      <c r="L15" s="123"/>
      <c r="M15" s="124">
        <v>5</v>
      </c>
      <c r="N15" s="125"/>
      <c r="O15" s="114" t="s">
        <v>8</v>
      </c>
      <c r="P15" s="115" t="s">
        <v>5</v>
      </c>
      <c r="Q15" s="115"/>
    </row>
    <row r="16" spans="1:17" ht="12">
      <c r="A16" s="51">
        <f>A2</f>
        <v>1</v>
      </c>
      <c r="B16" s="52">
        <f>A5</f>
        <v>4</v>
      </c>
      <c r="C16" s="53" t="str">
        <f>C2</f>
        <v>Thomas Braem</v>
      </c>
      <c r="D16" s="54" t="str">
        <f>C5</f>
        <v>Benoît Schouwey</v>
      </c>
      <c r="E16" s="55">
        <v>15</v>
      </c>
      <c r="F16" s="56">
        <v>13</v>
      </c>
      <c r="G16" s="55">
        <v>6</v>
      </c>
      <c r="H16" s="56">
        <v>11</v>
      </c>
      <c r="I16" s="55">
        <v>11</v>
      </c>
      <c r="J16" s="57">
        <v>4</v>
      </c>
      <c r="K16" s="58"/>
      <c r="L16" s="59"/>
      <c r="M16" s="58"/>
      <c r="N16" s="59"/>
      <c r="O16" s="60" t="str">
        <f aca="true" t="shared" si="0" ref="O16:O21">IF(AND(P16&lt;2,Q16&lt;2),"",IF(P16=2,C16,D16))</f>
        <v>Thomas Braem</v>
      </c>
      <c r="P16" s="61">
        <f aca="true" t="shared" si="1" ref="P16:P21">(E16&gt;F16)+(G16&gt;H16)+(I16&gt;J16)</f>
        <v>2</v>
      </c>
      <c r="Q16" s="62">
        <f aca="true" t="shared" si="2" ref="Q16:Q21">(E16&lt;F16)+(G16&lt;H16)+(I16&lt;J16)</f>
        <v>1</v>
      </c>
    </row>
    <row r="17" spans="1:17" ht="12.75" thickBot="1">
      <c r="A17" s="72">
        <f>A3</f>
        <v>2</v>
      </c>
      <c r="B17" s="73">
        <f>A4</f>
        <v>3</v>
      </c>
      <c r="C17" s="74" t="str">
        <f>C3</f>
        <v>Valérie Sutter</v>
      </c>
      <c r="D17" s="75" t="str">
        <f>C4</f>
        <v>Dany Montesinos</v>
      </c>
      <c r="E17" s="76">
        <v>2</v>
      </c>
      <c r="F17" s="77">
        <v>11</v>
      </c>
      <c r="G17" s="76">
        <v>0</v>
      </c>
      <c r="H17" s="77">
        <v>11</v>
      </c>
      <c r="I17" s="76"/>
      <c r="J17" s="78"/>
      <c r="K17" s="79"/>
      <c r="L17" s="78"/>
      <c r="M17" s="79"/>
      <c r="N17" s="78"/>
      <c r="O17" s="80" t="str">
        <f t="shared" si="0"/>
        <v>Dany Montesinos</v>
      </c>
      <c r="P17" s="81">
        <f t="shared" si="1"/>
        <v>0</v>
      </c>
      <c r="Q17" s="82">
        <f t="shared" si="2"/>
        <v>2</v>
      </c>
    </row>
    <row r="18" spans="1:20" ht="12">
      <c r="A18" s="51">
        <f>A2</f>
        <v>1</v>
      </c>
      <c r="B18" s="52">
        <f>A4</f>
        <v>3</v>
      </c>
      <c r="C18" s="53" t="str">
        <f>C2</f>
        <v>Thomas Braem</v>
      </c>
      <c r="D18" s="54" t="str">
        <f>C4</f>
        <v>Dany Montesinos</v>
      </c>
      <c r="E18" s="67">
        <v>4</v>
      </c>
      <c r="F18" s="68">
        <v>11</v>
      </c>
      <c r="G18" s="67">
        <v>13</v>
      </c>
      <c r="H18" s="68">
        <v>11</v>
      </c>
      <c r="I18" s="67">
        <v>12</v>
      </c>
      <c r="J18" s="69">
        <v>14</v>
      </c>
      <c r="K18" s="58"/>
      <c r="L18" s="59"/>
      <c r="M18" s="58"/>
      <c r="N18" s="59"/>
      <c r="O18" s="60" t="str">
        <f t="shared" si="0"/>
        <v>Dany Montesinos</v>
      </c>
      <c r="P18" s="71">
        <f t="shared" si="1"/>
        <v>1</v>
      </c>
      <c r="Q18" s="62">
        <f t="shared" si="2"/>
        <v>2</v>
      </c>
      <c r="S18" s="23"/>
      <c r="T18" s="32"/>
    </row>
    <row r="19" spans="1:17" ht="12.75" thickBot="1">
      <c r="A19" s="72">
        <f>A3</f>
        <v>2</v>
      </c>
      <c r="B19" s="73">
        <f>A5</f>
        <v>4</v>
      </c>
      <c r="C19" s="74" t="str">
        <f>C3</f>
        <v>Valérie Sutter</v>
      </c>
      <c r="D19" s="75" t="str">
        <f>C5</f>
        <v>Benoît Schouwey</v>
      </c>
      <c r="E19" s="76">
        <v>7</v>
      </c>
      <c r="F19" s="77">
        <v>11</v>
      </c>
      <c r="G19" s="76">
        <v>11</v>
      </c>
      <c r="H19" s="77">
        <v>7</v>
      </c>
      <c r="I19" s="76">
        <v>11</v>
      </c>
      <c r="J19" s="78">
        <v>6</v>
      </c>
      <c r="K19" s="79"/>
      <c r="L19" s="78"/>
      <c r="M19" s="79"/>
      <c r="N19" s="78"/>
      <c r="O19" s="80" t="str">
        <f t="shared" si="0"/>
        <v>Valérie Sutter</v>
      </c>
      <c r="P19" s="81">
        <f t="shared" si="1"/>
        <v>2</v>
      </c>
      <c r="Q19" s="82">
        <f t="shared" si="2"/>
        <v>1</v>
      </c>
    </row>
    <row r="20" spans="1:17" ht="12">
      <c r="A20" s="51">
        <f>A2</f>
        <v>1</v>
      </c>
      <c r="B20" s="52">
        <f>A3</f>
        <v>2</v>
      </c>
      <c r="C20" s="53" t="str">
        <f>C2</f>
        <v>Thomas Braem</v>
      </c>
      <c r="D20" s="54" t="str">
        <f>C3</f>
        <v>Valérie Sutter</v>
      </c>
      <c r="E20" s="55">
        <v>13</v>
      </c>
      <c r="F20" s="56">
        <v>11</v>
      </c>
      <c r="G20" s="55">
        <v>11</v>
      </c>
      <c r="H20" s="56">
        <v>3</v>
      </c>
      <c r="I20" s="55"/>
      <c r="J20" s="57"/>
      <c r="K20" s="58"/>
      <c r="L20" s="59"/>
      <c r="M20" s="58"/>
      <c r="N20" s="59"/>
      <c r="O20" s="60" t="str">
        <f t="shared" si="0"/>
        <v>Thomas Braem</v>
      </c>
      <c r="P20" s="71">
        <f t="shared" si="1"/>
        <v>2</v>
      </c>
      <c r="Q20" s="62">
        <f t="shared" si="2"/>
        <v>0</v>
      </c>
    </row>
    <row r="21" spans="1:17" ht="12.75" thickBot="1">
      <c r="A21" s="83">
        <f>A4</f>
        <v>3</v>
      </c>
      <c r="B21" s="84">
        <f>A5</f>
        <v>4</v>
      </c>
      <c r="C21" s="85" t="str">
        <f>C4</f>
        <v>Dany Montesinos</v>
      </c>
      <c r="D21" s="86" t="str">
        <f>C5</f>
        <v>Benoît Schouwey</v>
      </c>
      <c r="E21" s="87">
        <v>11</v>
      </c>
      <c r="F21" s="88">
        <v>4</v>
      </c>
      <c r="G21" s="87">
        <v>11</v>
      </c>
      <c r="H21" s="88">
        <v>5</v>
      </c>
      <c r="I21" s="87"/>
      <c r="J21" s="89"/>
      <c r="K21" s="90"/>
      <c r="L21" s="91"/>
      <c r="M21" s="90"/>
      <c r="N21" s="91"/>
      <c r="O21" s="92" t="str">
        <f t="shared" si="0"/>
        <v>Dany Montesinos</v>
      </c>
      <c r="P21" s="93">
        <f t="shared" si="1"/>
        <v>2</v>
      </c>
      <c r="Q21" s="94">
        <f t="shared" si="2"/>
        <v>0</v>
      </c>
    </row>
    <row r="22" spans="1:17" ht="1.5" customHeight="1" hidden="1" thickTop="1">
      <c r="A22" s="9"/>
      <c r="P22" s="2"/>
      <c r="Q22" s="2"/>
    </row>
    <row r="23" spans="1:17" s="10" customFormat="1" ht="1.5" customHeight="1" hidden="1">
      <c r="A23" s="14"/>
      <c r="B23" s="14"/>
      <c r="C23" s="15"/>
      <c r="D23" s="15"/>
      <c r="E23" s="14"/>
      <c r="F23" s="16"/>
      <c r="G23" s="17"/>
      <c r="H23" s="17"/>
      <c r="P23" s="11"/>
      <c r="Q23" s="11"/>
    </row>
    <row r="24" spans="1:17" s="12" customFormat="1" ht="1.5" customHeight="1" hidden="1">
      <c r="A24" s="18"/>
      <c r="B24" s="18"/>
      <c r="C24" s="19"/>
      <c r="D24" s="19"/>
      <c r="E24" s="20"/>
      <c r="F24" s="20"/>
      <c r="G24" s="21"/>
      <c r="H24" s="21"/>
      <c r="P24" s="13"/>
      <c r="Q24" s="13"/>
    </row>
    <row r="25" spans="1:17" s="12" customFormat="1" ht="1.5" customHeight="1" hidden="1">
      <c r="A25" s="18"/>
      <c r="B25" s="18"/>
      <c r="C25" s="19"/>
      <c r="D25" s="19"/>
      <c r="E25" s="20"/>
      <c r="F25" s="20"/>
      <c r="G25" s="21"/>
      <c r="H25" s="21"/>
      <c r="P25" s="13"/>
      <c r="Q25" s="13"/>
    </row>
    <row r="26" spans="1:17" s="12" customFormat="1" ht="1.5" customHeight="1" hidden="1">
      <c r="A26" s="18"/>
      <c r="B26" s="18"/>
      <c r="C26" s="19"/>
      <c r="D26" s="19"/>
      <c r="E26" s="20"/>
      <c r="F26" s="20"/>
      <c r="G26" s="21"/>
      <c r="H26" s="21"/>
      <c r="P26" s="13"/>
      <c r="Q26" s="13"/>
    </row>
    <row r="27" spans="1:17" s="12" customFormat="1" ht="1.5" customHeight="1" hidden="1">
      <c r="A27" s="18"/>
      <c r="B27" s="18"/>
      <c r="C27" s="19"/>
      <c r="D27" s="19"/>
      <c r="E27" s="20"/>
      <c r="F27" s="20"/>
      <c r="G27" s="21"/>
      <c r="H27" s="21"/>
      <c r="J27" s="1"/>
      <c r="K27" s="1"/>
      <c r="L27" s="1"/>
      <c r="M27" s="1"/>
      <c r="N27" s="1"/>
      <c r="P27" s="13"/>
      <c r="Q27" s="13"/>
    </row>
    <row r="28" spans="1:17" s="12" customFormat="1" ht="1.5" customHeight="1" hidden="1">
      <c r="A28" s="18"/>
      <c r="B28" s="18"/>
      <c r="C28" s="19"/>
      <c r="D28" s="19"/>
      <c r="E28" s="20"/>
      <c r="F28" s="20"/>
      <c r="G28" s="21"/>
      <c r="H28" s="21"/>
      <c r="P28" s="13"/>
      <c r="Q28" s="13"/>
    </row>
    <row r="29" spans="1:17" s="12" customFormat="1" ht="1.5" customHeight="1" hidden="1">
      <c r="A29" s="18"/>
      <c r="B29" s="18"/>
      <c r="C29" s="19"/>
      <c r="D29" s="19"/>
      <c r="E29" s="20"/>
      <c r="F29" s="20"/>
      <c r="G29" s="21"/>
      <c r="H29" s="21"/>
      <c r="P29" s="13"/>
      <c r="Q29" s="13"/>
    </row>
    <row r="30" spans="1:17" s="12" customFormat="1" ht="1.5" customHeight="1" hidden="1">
      <c r="A30" s="18"/>
      <c r="B30" s="18"/>
      <c r="C30" s="19"/>
      <c r="D30" s="19"/>
      <c r="E30" s="20"/>
      <c r="F30" s="20"/>
      <c r="G30" s="21"/>
      <c r="H30" s="21"/>
      <c r="P30" s="13"/>
      <c r="Q30" s="13"/>
    </row>
    <row r="31" spans="1:17" s="12" customFormat="1" ht="1.5" customHeight="1" hidden="1">
      <c r="A31" s="18"/>
      <c r="B31" s="18"/>
      <c r="C31" s="19"/>
      <c r="D31" s="19"/>
      <c r="E31" s="20"/>
      <c r="F31" s="20"/>
      <c r="G31" s="21"/>
      <c r="H31" s="21"/>
      <c r="P31" s="13"/>
      <c r="Q31" s="13"/>
    </row>
    <row r="32" spans="1:17" ht="1.5" customHeight="1" hidden="1">
      <c r="A32" s="8"/>
      <c r="B32" s="8"/>
      <c r="C32" s="8"/>
      <c r="D32" s="8"/>
      <c r="E32" s="22"/>
      <c r="F32" s="22"/>
      <c r="G32" s="8"/>
      <c r="H32" s="8"/>
      <c r="P32" s="2"/>
      <c r="Q32" s="2"/>
    </row>
    <row r="33" spans="16:17" ht="1.5" customHeight="1" hidden="1">
      <c r="P33" s="2"/>
      <c r="Q33" s="2"/>
    </row>
    <row r="34" spans="16:17" ht="1.5" customHeight="1" hidden="1">
      <c r="P34" s="2"/>
      <c r="Q34" s="2"/>
    </row>
    <row r="35" spans="16:17" ht="1.5" customHeight="1" hidden="1">
      <c r="P35" s="2"/>
      <c r="Q35" s="2"/>
    </row>
    <row r="36" spans="16:17" ht="1.5" customHeight="1" hidden="1">
      <c r="P36" s="2"/>
      <c r="Q36" s="2"/>
    </row>
    <row r="37" spans="16:17" ht="1.5" customHeight="1" hidden="1">
      <c r="P37" s="2"/>
      <c r="Q37" s="2"/>
    </row>
    <row r="38" spans="16:17" ht="1.5" customHeight="1" hidden="1">
      <c r="P38" s="2"/>
      <c r="Q38" s="2"/>
    </row>
    <row r="39" spans="16:17" ht="9.75" customHeight="1" hidden="1" thickTop="1">
      <c r="P39" s="2"/>
      <c r="Q39" s="2"/>
    </row>
    <row r="40" spans="16:17" ht="9.75" customHeight="1" hidden="1">
      <c r="P40" s="2"/>
      <c r="Q40" s="2"/>
    </row>
    <row r="41" spans="16:17" ht="9.75" customHeight="1" hidden="1">
      <c r="P41" s="2"/>
      <c r="Q41" s="2"/>
    </row>
    <row r="42" spans="16:17" ht="9.75" customHeight="1" hidden="1">
      <c r="P42" s="2"/>
      <c r="Q42" s="2"/>
    </row>
    <row r="43" spans="16:17" ht="9.75" customHeight="1" hidden="1">
      <c r="P43" s="2"/>
      <c r="Q43" s="2"/>
    </row>
    <row r="44" spans="16:17" ht="9.75" customHeight="1" hidden="1">
      <c r="P44" s="2"/>
      <c r="Q44" s="2"/>
    </row>
    <row r="45" spans="16:17" ht="9.75" customHeight="1" hidden="1">
      <c r="P45" s="2"/>
      <c r="Q45" s="2"/>
    </row>
    <row r="46" spans="16:17" ht="9.75" customHeight="1" hidden="1">
      <c r="P46" s="2"/>
      <c r="Q46" s="2"/>
    </row>
    <row r="47" spans="16:17" ht="9.75" customHeight="1" hidden="1">
      <c r="P47" s="2"/>
      <c r="Q47" s="2"/>
    </row>
    <row r="48" spans="16:17" ht="9.75" customHeight="1" hidden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 thickTop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 thickTop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116" t="s">
        <v>10</v>
      </c>
      <c r="B63" s="116"/>
      <c r="C63" s="117" t="s">
        <v>7</v>
      </c>
      <c r="D63" s="117" t="s">
        <v>3</v>
      </c>
      <c r="E63" s="116" t="s">
        <v>4</v>
      </c>
      <c r="F63" s="116"/>
      <c r="G63" s="128" t="s">
        <v>11</v>
      </c>
      <c r="H63" s="129"/>
      <c r="I63" s="128" t="s">
        <v>12</v>
      </c>
      <c r="J63" s="129"/>
      <c r="P63" s="2"/>
      <c r="Q63" s="2"/>
    </row>
    <row r="64" spans="1:17" ht="12">
      <c r="A64" s="119">
        <v>1</v>
      </c>
      <c r="B64" s="132"/>
      <c r="C64" s="95" t="s">
        <v>40</v>
      </c>
      <c r="D64" s="95" t="s">
        <v>20</v>
      </c>
      <c r="E64" s="96">
        <v>3</v>
      </c>
      <c r="F64" s="97"/>
      <c r="G64" s="121" t="s">
        <v>42</v>
      </c>
      <c r="H64" s="132"/>
      <c r="I64" s="121" t="s">
        <v>42</v>
      </c>
      <c r="J64" s="135"/>
      <c r="P64" s="2"/>
      <c r="Q64" s="2"/>
    </row>
    <row r="65" spans="1:17" ht="12">
      <c r="A65" s="120">
        <v>2</v>
      </c>
      <c r="B65" s="133"/>
      <c r="C65" s="95" t="s">
        <v>37</v>
      </c>
      <c r="D65" s="95" t="s">
        <v>32</v>
      </c>
      <c r="E65" s="96">
        <v>2</v>
      </c>
      <c r="F65" s="98"/>
      <c r="G65" s="118" t="s">
        <v>42</v>
      </c>
      <c r="H65" s="133"/>
      <c r="I65" s="118" t="s">
        <v>42</v>
      </c>
      <c r="J65" s="136"/>
      <c r="P65" s="2"/>
      <c r="Q65" s="2"/>
    </row>
    <row r="66" spans="1:17" ht="12">
      <c r="A66" s="120">
        <v>3</v>
      </c>
      <c r="B66" s="133"/>
      <c r="C66" s="95" t="s">
        <v>38</v>
      </c>
      <c r="D66" s="95" t="s">
        <v>39</v>
      </c>
      <c r="E66" s="96">
        <v>1</v>
      </c>
      <c r="F66" s="98"/>
      <c r="G66" s="118" t="s">
        <v>42</v>
      </c>
      <c r="H66" s="133"/>
      <c r="I66" s="118" t="s">
        <v>42</v>
      </c>
      <c r="J66" s="136"/>
      <c r="P66" s="2"/>
      <c r="Q66" s="2"/>
    </row>
    <row r="67" spans="1:17" ht="12.75" thickBot="1">
      <c r="A67" s="127">
        <v>4</v>
      </c>
      <c r="B67" s="134"/>
      <c r="C67" s="99" t="s">
        <v>41</v>
      </c>
      <c r="D67" s="99" t="s">
        <v>22</v>
      </c>
      <c r="E67" s="100">
        <v>0</v>
      </c>
      <c r="F67" s="101"/>
      <c r="G67" s="126" t="s">
        <v>42</v>
      </c>
      <c r="H67" s="134"/>
      <c r="I67" s="126" t="s">
        <v>42</v>
      </c>
      <c r="J67" s="137"/>
      <c r="P67" s="2"/>
      <c r="Q67" s="2"/>
    </row>
    <row r="68" spans="1:17" ht="12">
      <c r="A68" s="27"/>
      <c r="B68" s="27"/>
      <c r="P68" s="2"/>
      <c r="Q68" s="2"/>
    </row>
    <row r="69" spans="1:17" ht="12">
      <c r="A69" s="27"/>
      <c r="B69" s="27"/>
      <c r="P69" s="2"/>
      <c r="Q69" s="2"/>
    </row>
    <row r="70" spans="16:17" ht="12">
      <c r="P70" s="2"/>
      <c r="Q70" s="2"/>
    </row>
    <row r="71" spans="16:17" ht="12"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</sheetData>
  <sheetProtection sheet="1" objects="1" scenarios="1"/>
  <mergeCells count="16">
    <mergeCell ref="G63:H63"/>
    <mergeCell ref="I63:J63"/>
    <mergeCell ref="A67:B67"/>
    <mergeCell ref="A66:B66"/>
    <mergeCell ref="G66:H66"/>
    <mergeCell ref="G67:H67"/>
    <mergeCell ref="A64:B64"/>
    <mergeCell ref="A65:B65"/>
    <mergeCell ref="G64:H64"/>
    <mergeCell ref="G65:H65"/>
    <mergeCell ref="I66:J66"/>
    <mergeCell ref="I67:J67"/>
    <mergeCell ref="K15:L15"/>
    <mergeCell ref="M15:N15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U15&amp;R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2010-12-04T09:48:01Z</cp:lastPrinted>
  <dcterms:created xsi:type="dcterms:W3CDTF">1999-11-07T16:01:07Z</dcterms:created>
  <dcterms:modified xsi:type="dcterms:W3CDTF">2003-11-06T21:01:02Z</dcterms:modified>
  <cp:category/>
  <cp:version/>
  <cp:contentType/>
  <cp:contentStatus/>
</cp:coreProperties>
</file>