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ilan 2016-2017" sheetId="1" r:id="rId1"/>
    <sheet name="Ecritures" sheetId="2" r:id="rId2"/>
    <sheet name="Extourne" sheetId="3" r:id="rId3"/>
  </sheets>
  <definedNames>
    <definedName name="_xlnm.Print_Area" localSheetId="0">'Bilan 2016-2017'!$A$1:$N$68</definedName>
  </definedNames>
  <calcPr fullCalcOnLoad="1"/>
</workbook>
</file>

<file path=xl/sharedStrings.xml><?xml version="1.0" encoding="utf-8"?>
<sst xmlns="http://schemas.openxmlformats.org/spreadsheetml/2006/main" count="153" uniqueCount="103">
  <si>
    <t>Produits</t>
  </si>
  <si>
    <t>%</t>
  </si>
  <si>
    <t>Total des produits</t>
  </si>
  <si>
    <t>Charges</t>
  </si>
  <si>
    <t>Total des charges</t>
  </si>
  <si>
    <t>Effectif</t>
  </si>
  <si>
    <t>Résultat net de l'exercice</t>
  </si>
  <si>
    <t>Produits Foto Team</t>
  </si>
  <si>
    <t>Produits divers</t>
  </si>
  <si>
    <t>Loyer salle de gym</t>
  </si>
  <si>
    <t>Amendes</t>
  </si>
  <si>
    <t>Médailles, coupes &amp; cadeaux</t>
  </si>
  <si>
    <t>Imprimés</t>
  </si>
  <si>
    <t>Taxes postales</t>
  </si>
  <si>
    <t>Frais téléphone</t>
  </si>
  <si>
    <t>Livres, magazines</t>
  </si>
  <si>
    <t>Dons, pourboires</t>
  </si>
  <si>
    <t>Publicité</t>
  </si>
  <si>
    <t>Actifs</t>
  </si>
  <si>
    <t>Caisse</t>
  </si>
  <si>
    <t>Total actifs</t>
  </si>
  <si>
    <t>Passifs</t>
  </si>
  <si>
    <t>Capital</t>
  </si>
  <si>
    <t>Total passifs</t>
  </si>
  <si>
    <t>Frais divers &amp; internet</t>
  </si>
  <si>
    <t>Commandes à tiers</t>
  </si>
  <si>
    <t>Produits de manifestations</t>
  </si>
  <si>
    <t>Matériel</t>
  </si>
  <si>
    <t>Frais assemblé générale</t>
  </si>
  <si>
    <t>1. Actifs transitoires</t>
  </si>
  <si>
    <t>Total</t>
  </si>
  <si>
    <t>2. Passifs transitoires</t>
  </si>
  <si>
    <t>3. Provisions</t>
  </si>
  <si>
    <t>Forfait installation</t>
  </si>
  <si>
    <t>7150 / 2600</t>
  </si>
  <si>
    <t>Travaux de finitions</t>
  </si>
  <si>
    <t>Provision perte sur débiteurs (SAPCO SA)</t>
  </si>
  <si>
    <t>Etudes et mandats divers</t>
  </si>
  <si>
    <t>Réserve pr. travaux de béton</t>
  </si>
  <si>
    <t>4. Amortissements</t>
  </si>
  <si>
    <t>Inventaire de chantier</t>
  </si>
  <si>
    <t>6220 / 1620</t>
  </si>
  <si>
    <t xml:space="preserve">Ecritures de bouclement </t>
  </si>
  <si>
    <t>N° pièce</t>
  </si>
  <si>
    <t>4000 / 2090</t>
  </si>
  <si>
    <t>4850 / 2090</t>
  </si>
  <si>
    <t>Actifs transitoires</t>
  </si>
  <si>
    <t>Passifs transitoires</t>
  </si>
  <si>
    <t>Bénéfice / - Perte</t>
  </si>
  <si>
    <t>Resultat</t>
  </si>
  <si>
    <t>2090 / 4000</t>
  </si>
  <si>
    <t>2090 / 4850</t>
  </si>
  <si>
    <t>1090 / 6800</t>
  </si>
  <si>
    <t>Section de l'office J&amp;S</t>
  </si>
  <si>
    <t>Amortissements tables</t>
  </si>
  <si>
    <t>Cotisations associations</t>
  </si>
  <si>
    <t xml:space="preserve">Extourne Ecritures de bouclement </t>
  </si>
  <si>
    <t>Mobiliers et tables</t>
  </si>
  <si>
    <t>Vente chaussettes</t>
  </si>
  <si>
    <t>1090 / 6870</t>
  </si>
  <si>
    <t>Compte d'attente</t>
  </si>
  <si>
    <t>Prêts, avances</t>
  </si>
  <si>
    <t>Repas &amp; représentation</t>
  </si>
  <si>
    <t>4100 / 2090</t>
  </si>
  <si>
    <t>4700 / 2090</t>
  </si>
  <si>
    <t>Frais cadeaux divers</t>
  </si>
  <si>
    <t>Banque Cantonale Fribourg</t>
  </si>
  <si>
    <t>Cotisations clubs</t>
  </si>
  <si>
    <t>Subside Jeunesse &amp; Sport</t>
  </si>
  <si>
    <t>Buvette écoliers</t>
  </si>
  <si>
    <t>Intérêts bancaires</t>
  </si>
  <si>
    <t>Entraineurs cadre AFTT</t>
  </si>
  <si>
    <t>Honoraires comité AFTT</t>
  </si>
  <si>
    <t>Frais bancaires</t>
  </si>
  <si>
    <t>Entraineurs cadre à payer</t>
  </si>
  <si>
    <t>Indémnité comité responsable jeunesse</t>
  </si>
  <si>
    <t>4050 / 2090</t>
  </si>
  <si>
    <t>1090 / 6200</t>
  </si>
  <si>
    <t>Cotisations clubs à encaisser</t>
  </si>
  <si>
    <t>4320 / 2090</t>
  </si>
  <si>
    <t>Cotisation AVVF</t>
  </si>
  <si>
    <t>4790 / 2090</t>
  </si>
  <si>
    <t>Frais tournoi non-licenciés</t>
  </si>
  <si>
    <t>Subside jeunesse</t>
  </si>
  <si>
    <t>Subside manif.,médailles &amp; cadeaux</t>
  </si>
  <si>
    <t>6200 / 1090</t>
  </si>
  <si>
    <t>2090 / 4050</t>
  </si>
  <si>
    <t>2090 / 4100</t>
  </si>
  <si>
    <t>2090 / 4320</t>
  </si>
  <si>
    <t>2090 / 4790</t>
  </si>
  <si>
    <t>1090 / 6500</t>
  </si>
  <si>
    <t>Souper coupe fribourgeoise</t>
  </si>
  <si>
    <t>6500 / 1090</t>
  </si>
  <si>
    <t>2090 / 4700</t>
  </si>
  <si>
    <t>Frais souper coupe fribourgeois</t>
  </si>
  <si>
    <t>2014 / 2015</t>
  </si>
  <si>
    <t>2015 / 2016</t>
  </si>
  <si>
    <t>Loyer salle de gym 2015/16</t>
  </si>
  <si>
    <t>Subside Bastien Romanens 2015/16</t>
  </si>
  <si>
    <t>4330 / 2090</t>
  </si>
  <si>
    <t>2090 / 4330</t>
  </si>
  <si>
    <t>2016 / 2017</t>
  </si>
  <si>
    <t>Subside Loterie Romande</t>
  </si>
</sst>
</file>

<file path=xl/styles.xml><?xml version="1.0" encoding="utf-8"?>
<styleSheet xmlns="http://schemas.openxmlformats.org/spreadsheetml/2006/main">
  <numFmts count="6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&quot;fr.&quot;\ #,##0;\-&quot;fr.&quot;\ #,##0"/>
    <numFmt numFmtId="181" formatCode="&quot;fr.&quot;\ #,##0;[Red]\-&quot;fr.&quot;\ #,##0"/>
    <numFmt numFmtId="182" formatCode="&quot;fr.&quot;\ #,##0.00;\-&quot;fr.&quot;\ #,##0.00"/>
    <numFmt numFmtId="183" formatCode="&quot;fr.&quot;\ #,##0.00;[Red]\-&quot;fr.&quot;\ #,##0.00"/>
    <numFmt numFmtId="184" formatCode="d/m/yy"/>
    <numFmt numFmtId="185" formatCode="h\,mm\ AM/PM"/>
    <numFmt numFmtId="186" formatCode="h\,mm\,ss\ AM/PM"/>
    <numFmt numFmtId="187" formatCode="h\,mm"/>
    <numFmt numFmtId="188" formatCode="h\,mm\,ss"/>
    <numFmt numFmtId="189" formatCode="d/m/yy\ h\,mm"/>
    <numFmt numFmtId="190" formatCode="0\,0"/>
    <numFmt numFmtId="191" formatCode="0\,0000"/>
    <numFmt numFmtId="192" formatCode="#,##0.00\ \ \ \ \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\ \ \ \ \ "/>
    <numFmt numFmtId="200" formatCode="#,##0\ \ \ \ \ "/>
    <numFmt numFmtId="201" formatCode="#,##0\ "/>
    <numFmt numFmtId="202" formatCode="0.00\ "/>
    <numFmt numFmtId="203" formatCode="#,##0.0"/>
    <numFmt numFmtId="204" formatCode="0.00_ ;[Red]\-0.00\ "/>
    <numFmt numFmtId="205" formatCode="0.0_ ;[Red]\-0.0\ "/>
    <numFmt numFmtId="206" formatCode="0_ ;[Red]\-0\ "/>
    <numFmt numFmtId="207" formatCode="#,##0_ ;[Red]\-#,##0\ "/>
    <numFmt numFmtId="208" formatCode="[Red]#,##0;\-#,##0"/>
    <numFmt numFmtId="209" formatCode="#,##0.0_ ;[Red]\-#,##0.0\ "/>
    <numFmt numFmtId="210" formatCode="mmm\-yy"/>
    <numFmt numFmtId="211" formatCode="0.0%"/>
    <numFmt numFmtId="212" formatCode="0.00%;[Red]\-0.00%"/>
    <numFmt numFmtId="213" formatCode="0.000%;[Red]\-0.000%"/>
    <numFmt numFmtId="214" formatCode="0.0%;[Red]\-0.0%"/>
    <numFmt numFmtId="215" formatCode="[Red]0.0%;\-0.0%"/>
    <numFmt numFmtId="216" formatCode="&quot;Vrai&quot;;&quot;Vrai&quot;;&quot;Faux&quot;"/>
    <numFmt numFmtId="217" formatCode="&quot;Actif&quot;;&quot;Actif&quot;;&quot;Inactif&quot;"/>
    <numFmt numFmtId="218" formatCode="#,##0.00_ ;[Red]\-#,##0.00\ "/>
    <numFmt numFmtId="219" formatCode="0."/>
    <numFmt numFmtId="220" formatCode="#,##0.00&quot;&quot;;[Red]\-#,##0.00&quot;&quot;"/>
  </numFmts>
  <fonts count="47">
    <font>
      <sz val="10"/>
      <name val="Arial"/>
      <family val="0"/>
    </font>
    <font>
      <sz val="10"/>
      <name val="Helv"/>
      <family val="0"/>
    </font>
    <font>
      <sz val="9.75"/>
      <name val="Swiss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57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206" fontId="3" fillId="0" borderId="10" xfId="53" applyNumberFormat="1" applyFont="1" applyBorder="1">
      <alignment/>
      <protection/>
    </xf>
    <xf numFmtId="207" fontId="3" fillId="0" borderId="10" xfId="53" applyNumberFormat="1" applyFont="1" applyBorder="1">
      <alignment/>
      <protection/>
    </xf>
    <xf numFmtId="9" fontId="4" fillId="0" borderId="11" xfId="54" applyFont="1" applyFill="1" applyBorder="1" applyAlignment="1">
      <alignment horizontal="center"/>
    </xf>
    <xf numFmtId="206" fontId="3" fillId="0" borderId="12" xfId="53" applyNumberFormat="1" applyFont="1" applyFill="1" applyBorder="1" applyAlignment="1">
      <alignment horizontal="center"/>
      <protection/>
    </xf>
    <xf numFmtId="206" fontId="4" fillId="0" borderId="13" xfId="53" applyNumberFormat="1" applyFont="1" applyBorder="1" applyAlignment="1">
      <alignment horizontal="center"/>
      <protection/>
    </xf>
    <xf numFmtId="206" fontId="3" fillId="0" borderId="14" xfId="53" applyNumberFormat="1" applyFont="1" applyBorder="1">
      <alignment/>
      <protection/>
    </xf>
    <xf numFmtId="206" fontId="4" fillId="0" borderId="15" xfId="53" applyNumberFormat="1" applyFont="1" applyBorder="1">
      <alignment/>
      <protection/>
    </xf>
    <xf numFmtId="206" fontId="4" fillId="0" borderId="16" xfId="53" applyNumberFormat="1" applyFont="1" applyBorder="1">
      <alignment/>
      <protection/>
    </xf>
    <xf numFmtId="206" fontId="5" fillId="0" borderId="15" xfId="49" applyNumberFormat="1" applyFont="1" applyBorder="1" applyAlignment="1">
      <alignment horizontal="center"/>
    </xf>
    <xf numFmtId="206" fontId="4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206" fontId="4" fillId="0" borderId="17" xfId="53" applyNumberFormat="1" applyFont="1" applyBorder="1" applyAlignment="1">
      <alignment horizontal="center"/>
      <protection/>
    </xf>
    <xf numFmtId="206" fontId="4" fillId="0" borderId="18" xfId="53" applyNumberFormat="1" applyFont="1" applyBorder="1">
      <alignment/>
      <protection/>
    </xf>
    <xf numFmtId="206" fontId="4" fillId="0" borderId="0" xfId="53" applyNumberFormat="1" applyFont="1" applyBorder="1">
      <alignment/>
      <protection/>
    </xf>
    <xf numFmtId="210" fontId="3" fillId="0" borderId="18" xfId="53" applyNumberFormat="1" applyFont="1" applyBorder="1" applyAlignment="1" applyProtection="1">
      <alignment horizontal="center"/>
      <protection locked="0"/>
    </xf>
    <xf numFmtId="207" fontId="4" fillId="0" borderId="10" xfId="53" applyNumberFormat="1" applyFont="1" applyBorder="1">
      <alignment/>
      <protection/>
    </xf>
    <xf numFmtId="207" fontId="4" fillId="0" borderId="18" xfId="53" applyNumberFormat="1" applyFont="1" applyBorder="1">
      <alignment/>
      <protection/>
    </xf>
    <xf numFmtId="218" fontId="4" fillId="0" borderId="19" xfId="53" applyNumberFormat="1" applyFont="1" applyFill="1" applyBorder="1" applyAlignment="1">
      <alignment horizontal="right"/>
      <protection/>
    </xf>
    <xf numFmtId="205" fontId="4" fillId="0" borderId="20" xfId="53" applyNumberFormat="1" applyFont="1" applyFill="1" applyBorder="1" applyAlignment="1">
      <alignment horizontal="right"/>
      <protection/>
    </xf>
    <xf numFmtId="207" fontId="4" fillId="0" borderId="0" xfId="53" applyNumberFormat="1" applyFont="1" applyBorder="1">
      <alignment/>
      <protection/>
    </xf>
    <xf numFmtId="207" fontId="6" fillId="0" borderId="18" xfId="53" applyNumberFormat="1" applyFont="1" applyBorder="1" applyProtection="1">
      <alignment/>
      <protection locked="0"/>
    </xf>
    <xf numFmtId="218" fontId="4" fillId="0" borderId="21" xfId="53" applyNumberFormat="1" applyFont="1" applyFill="1" applyBorder="1" applyAlignment="1">
      <alignment horizontal="right"/>
      <protection/>
    </xf>
    <xf numFmtId="205" fontId="4" fillId="0" borderId="22" xfId="53" applyNumberFormat="1" applyFont="1" applyFill="1" applyBorder="1" applyAlignment="1">
      <alignment horizontal="right"/>
      <protection/>
    </xf>
    <xf numFmtId="206" fontId="3" fillId="0" borderId="23" xfId="53" applyNumberFormat="1" applyFont="1" applyBorder="1" applyAlignment="1">
      <alignment horizontal="center"/>
      <protection/>
    </xf>
    <xf numFmtId="207" fontId="3" fillId="0" borderId="0" xfId="53" applyNumberFormat="1" applyFont="1" applyBorder="1">
      <alignment/>
      <protection/>
    </xf>
    <xf numFmtId="207" fontId="3" fillId="0" borderId="18" xfId="53" applyNumberFormat="1" applyFont="1" applyBorder="1">
      <alignment/>
      <protection/>
    </xf>
    <xf numFmtId="218" fontId="3" fillId="0" borderId="24" xfId="53" applyNumberFormat="1" applyFont="1" applyFill="1" applyBorder="1" applyAlignment="1">
      <alignment horizontal="right"/>
      <protection/>
    </xf>
    <xf numFmtId="205" fontId="3" fillId="0" borderId="25" xfId="53" applyNumberFormat="1" applyFont="1" applyFill="1" applyBorder="1" applyAlignment="1">
      <alignment horizontal="right"/>
      <protection/>
    </xf>
    <xf numFmtId="207" fontId="5" fillId="0" borderId="18" xfId="53" applyNumberFormat="1" applyFont="1" applyBorder="1" applyProtection="1">
      <alignment/>
      <protection locked="0"/>
    </xf>
    <xf numFmtId="206" fontId="3" fillId="0" borderId="0" xfId="53" applyNumberFormat="1" applyFont="1">
      <alignment/>
      <protection/>
    </xf>
    <xf numFmtId="4" fontId="3" fillId="0" borderId="0" xfId="53" applyNumberFormat="1" applyFont="1">
      <alignment/>
      <protection/>
    </xf>
    <xf numFmtId="206" fontId="4" fillId="0" borderId="26" xfId="53" applyNumberFormat="1" applyFont="1" applyBorder="1" applyAlignment="1">
      <alignment horizontal="center"/>
      <protection/>
    </xf>
    <xf numFmtId="207" fontId="4" fillId="0" borderId="27" xfId="53" applyNumberFormat="1" applyFont="1" applyBorder="1">
      <alignment/>
      <protection/>
    </xf>
    <xf numFmtId="218" fontId="4" fillId="0" borderId="28" xfId="53" applyNumberFormat="1" applyFont="1" applyFill="1" applyBorder="1" applyAlignment="1">
      <alignment horizontal="right"/>
      <protection/>
    </xf>
    <xf numFmtId="205" fontId="4" fillId="0" borderId="29" xfId="53" applyNumberFormat="1" applyFont="1" applyFill="1" applyBorder="1" applyAlignment="1">
      <alignment horizontal="right"/>
      <protection/>
    </xf>
    <xf numFmtId="206" fontId="7" fillId="0" borderId="0" xfId="53" applyNumberFormat="1" applyFont="1">
      <alignment/>
      <protection/>
    </xf>
    <xf numFmtId="218" fontId="3" fillId="0" borderId="21" xfId="53" applyNumberFormat="1" applyFont="1" applyFill="1" applyBorder="1" applyAlignment="1">
      <alignment horizontal="right"/>
      <protection/>
    </xf>
    <xf numFmtId="206" fontId="3" fillId="0" borderId="17" xfId="53" applyNumberFormat="1" applyFont="1" applyBorder="1" applyAlignment="1">
      <alignment horizontal="center"/>
      <protection/>
    </xf>
    <xf numFmtId="1" fontId="4" fillId="0" borderId="0" xfId="53" applyNumberFormat="1" applyFont="1" applyAlignment="1">
      <alignment horizontal="center"/>
      <protection/>
    </xf>
    <xf numFmtId="207" fontId="4" fillId="0" borderId="0" xfId="53" applyNumberFormat="1" applyFont="1" applyAlignment="1">
      <alignment horizontal="right"/>
      <protection/>
    </xf>
    <xf numFmtId="207" fontId="4" fillId="0" borderId="0" xfId="53" applyNumberFormat="1" applyFont="1">
      <alignment/>
      <protection/>
    </xf>
    <xf numFmtId="207" fontId="7" fillId="0" borderId="0" xfId="53" applyNumberFormat="1" applyFont="1">
      <alignment/>
      <protection/>
    </xf>
    <xf numFmtId="207" fontId="6" fillId="0" borderId="0" xfId="53" applyNumberFormat="1" applyFont="1">
      <alignment/>
      <protection/>
    </xf>
    <xf numFmtId="207" fontId="4" fillId="0" borderId="0" xfId="53" applyNumberFormat="1" applyFont="1" applyAlignment="1">
      <alignment horizontal="left"/>
      <protection/>
    </xf>
    <xf numFmtId="207" fontId="4" fillId="0" borderId="0" xfId="53" applyNumberFormat="1" applyFont="1" applyAlignment="1">
      <alignment horizontal="center"/>
      <protection/>
    </xf>
    <xf numFmtId="3" fontId="7" fillId="0" borderId="0" xfId="53" applyNumberFormat="1" applyFont="1">
      <alignment/>
      <protection/>
    </xf>
    <xf numFmtId="3" fontId="4" fillId="0" borderId="0" xfId="53" applyNumberFormat="1" applyFont="1">
      <alignment/>
      <protection/>
    </xf>
    <xf numFmtId="3" fontId="6" fillId="0" borderId="0" xfId="53" applyNumberFormat="1" applyFont="1">
      <alignment/>
      <protection/>
    </xf>
    <xf numFmtId="206" fontId="4" fillId="0" borderId="30" xfId="53" applyNumberFormat="1" applyFont="1" applyBorder="1" applyAlignment="1">
      <alignment horizontal="center"/>
      <protection/>
    </xf>
    <xf numFmtId="207" fontId="3" fillId="0" borderId="31" xfId="53" applyNumberFormat="1" applyFont="1" applyBorder="1">
      <alignment/>
      <protection/>
    </xf>
    <xf numFmtId="207" fontId="4" fillId="0" borderId="32" xfId="53" applyNumberFormat="1" applyFont="1" applyBorder="1">
      <alignment/>
      <protection/>
    </xf>
    <xf numFmtId="218" fontId="3" fillId="0" borderId="33" xfId="53" applyNumberFormat="1" applyFont="1" applyBorder="1">
      <alignment/>
      <protection/>
    </xf>
    <xf numFmtId="207" fontId="4" fillId="0" borderId="31" xfId="53" applyNumberFormat="1" applyFont="1" applyBorder="1">
      <alignment/>
      <protection/>
    </xf>
    <xf numFmtId="207" fontId="6" fillId="0" borderId="32" xfId="53" applyNumberFormat="1" applyFont="1" applyBorder="1" applyProtection="1">
      <alignment/>
      <protection locked="0"/>
    </xf>
    <xf numFmtId="205" fontId="3" fillId="0" borderId="22" xfId="53" applyNumberFormat="1" applyFont="1" applyFill="1" applyBorder="1" applyAlignment="1">
      <alignment horizontal="right"/>
      <protection/>
    </xf>
    <xf numFmtId="205" fontId="3" fillId="0" borderId="20" xfId="53" applyNumberFormat="1" applyFont="1" applyFill="1" applyBorder="1" applyAlignment="1">
      <alignment horizontal="right"/>
      <protection/>
    </xf>
    <xf numFmtId="205" fontId="3" fillId="0" borderId="34" xfId="53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35" xfId="0" applyFont="1" applyBorder="1" applyAlignment="1">
      <alignment/>
    </xf>
    <xf numFmtId="4" fontId="9" fillId="0" borderId="35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9" fontId="9" fillId="0" borderId="0" xfId="0" applyNumberFormat="1" applyFont="1" applyAlignment="1" quotePrefix="1">
      <alignment horizontal="center"/>
    </xf>
    <xf numFmtId="0" fontId="10" fillId="0" borderId="31" xfId="0" applyFont="1" applyBorder="1" applyAlignment="1">
      <alignment/>
    </xf>
    <xf numFmtId="0" fontId="9" fillId="0" borderId="31" xfId="0" applyFont="1" applyBorder="1" applyAlignment="1">
      <alignment/>
    </xf>
    <xf numFmtId="4" fontId="10" fillId="0" borderId="36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14" fontId="10" fillId="0" borderId="36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206" fontId="3" fillId="0" borderId="37" xfId="53" applyNumberFormat="1" applyFont="1" applyFill="1" applyBorder="1" applyAlignment="1">
      <alignment horizontal="center"/>
      <protection/>
    </xf>
    <xf numFmtId="206" fontId="3" fillId="0" borderId="38" xfId="53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GLE contrôle budget" xfId="49"/>
    <cellStyle name="Currency" xfId="50"/>
    <cellStyle name="Currency [0]" xfId="51"/>
    <cellStyle name="Neutre" xfId="52"/>
    <cellStyle name="Normal_GLE contrôle budge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6</xdr:row>
      <xdr:rowOff>142875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25908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276225</xdr:colOff>
      <xdr:row>6</xdr:row>
      <xdr:rowOff>142875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39243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6</xdr:row>
      <xdr:rowOff>142875</xdr:rowOff>
    </xdr:from>
    <xdr:ext cx="180975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52578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276225</xdr:colOff>
      <xdr:row>6</xdr:row>
      <xdr:rowOff>142875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39243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6</xdr:row>
      <xdr:rowOff>142875</xdr:rowOff>
    </xdr:from>
    <xdr:ext cx="180975" cy="266700"/>
    <xdr:sp fLocksText="0">
      <xdr:nvSpPr>
        <xdr:cNvPr id="5" name="ZoneTexte 5"/>
        <xdr:cNvSpPr txBox="1">
          <a:spLocks noChangeArrowheads="1"/>
        </xdr:cNvSpPr>
      </xdr:nvSpPr>
      <xdr:spPr>
        <a:xfrm>
          <a:off x="52578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6</xdr:row>
      <xdr:rowOff>142875</xdr:rowOff>
    </xdr:from>
    <xdr:ext cx="180975" cy="266700"/>
    <xdr:sp fLocksText="0">
      <xdr:nvSpPr>
        <xdr:cNvPr id="6" name="ZoneTexte 6"/>
        <xdr:cNvSpPr txBox="1">
          <a:spLocks noChangeArrowheads="1"/>
        </xdr:cNvSpPr>
      </xdr:nvSpPr>
      <xdr:spPr>
        <a:xfrm>
          <a:off x="52578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276225</xdr:colOff>
      <xdr:row>6</xdr:row>
      <xdr:rowOff>142875</xdr:rowOff>
    </xdr:from>
    <xdr:ext cx="180975" cy="266700"/>
    <xdr:sp fLocksText="0">
      <xdr:nvSpPr>
        <xdr:cNvPr id="7" name="ZoneTexte 7"/>
        <xdr:cNvSpPr txBox="1">
          <a:spLocks noChangeArrowheads="1"/>
        </xdr:cNvSpPr>
      </xdr:nvSpPr>
      <xdr:spPr>
        <a:xfrm>
          <a:off x="39243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6</xdr:row>
      <xdr:rowOff>142875</xdr:rowOff>
    </xdr:from>
    <xdr:ext cx="180975" cy="266700"/>
    <xdr:sp fLocksText="0">
      <xdr:nvSpPr>
        <xdr:cNvPr id="8" name="ZoneTexte 8"/>
        <xdr:cNvSpPr txBox="1">
          <a:spLocks noChangeArrowheads="1"/>
        </xdr:cNvSpPr>
      </xdr:nvSpPr>
      <xdr:spPr>
        <a:xfrm>
          <a:off x="52578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6</xdr:row>
      <xdr:rowOff>142875</xdr:rowOff>
    </xdr:from>
    <xdr:ext cx="180975" cy="266700"/>
    <xdr:sp fLocksText="0">
      <xdr:nvSpPr>
        <xdr:cNvPr id="9" name="ZoneTexte 9"/>
        <xdr:cNvSpPr txBox="1">
          <a:spLocks noChangeArrowheads="1"/>
        </xdr:cNvSpPr>
      </xdr:nvSpPr>
      <xdr:spPr>
        <a:xfrm>
          <a:off x="52578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276225</xdr:colOff>
      <xdr:row>6</xdr:row>
      <xdr:rowOff>142875</xdr:rowOff>
    </xdr:from>
    <xdr:ext cx="180975" cy="266700"/>
    <xdr:sp fLocksText="0">
      <xdr:nvSpPr>
        <xdr:cNvPr id="10" name="ZoneTexte 10"/>
        <xdr:cNvSpPr txBox="1">
          <a:spLocks noChangeArrowheads="1"/>
        </xdr:cNvSpPr>
      </xdr:nvSpPr>
      <xdr:spPr>
        <a:xfrm>
          <a:off x="52578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276225</xdr:colOff>
      <xdr:row>6</xdr:row>
      <xdr:rowOff>142875</xdr:rowOff>
    </xdr:from>
    <xdr:ext cx="180975" cy="266700"/>
    <xdr:sp fLocksText="0">
      <xdr:nvSpPr>
        <xdr:cNvPr id="11" name="ZoneTexte 11"/>
        <xdr:cNvSpPr txBox="1">
          <a:spLocks noChangeArrowheads="1"/>
        </xdr:cNvSpPr>
      </xdr:nvSpPr>
      <xdr:spPr>
        <a:xfrm>
          <a:off x="3924300" y="105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showGridLines="0" tabSelected="1" workbookViewId="0" topLeftCell="A1">
      <selection activeCell="E44" sqref="E44"/>
    </sheetView>
  </sheetViews>
  <sheetFormatPr defaultColWidth="10.28125" defaultRowHeight="12" customHeight="1"/>
  <cols>
    <col min="1" max="1" width="4.57421875" style="39" customWidth="1"/>
    <col min="2" max="2" width="25.421875" style="11" customWidth="1"/>
    <col min="3" max="3" width="4.7109375" style="11" customWidth="1"/>
    <col min="4" max="4" width="8.57421875" style="46" customWidth="1"/>
    <col min="5" max="5" width="6.7109375" style="46" customWidth="1"/>
    <col min="6" max="6" width="8.7109375" style="11" hidden="1" customWidth="1"/>
    <col min="7" max="7" width="5.7109375" style="11" hidden="1" customWidth="1"/>
    <col min="8" max="8" width="11.28125" style="11" hidden="1" customWidth="1"/>
    <col min="9" max="9" width="4.7109375" style="11" customWidth="1"/>
    <col min="10" max="10" width="8.57421875" style="47" customWidth="1"/>
    <col min="11" max="11" width="6.7109375" style="47" customWidth="1"/>
    <col min="12" max="12" width="4.7109375" style="48" customWidth="1"/>
    <col min="13" max="13" width="8.57421875" style="47" customWidth="1"/>
    <col min="14" max="14" width="6.7109375" style="47" customWidth="1"/>
    <col min="15" max="16" width="7.7109375" style="11" customWidth="1"/>
    <col min="17" max="17" width="9.7109375" style="11" bestFit="1" customWidth="1"/>
    <col min="18" max="246" width="7.7109375" style="11" customWidth="1"/>
    <col min="247" max="16384" width="10.28125" style="11" customWidth="1"/>
  </cols>
  <sheetData>
    <row r="1" spans="1:17" s="10" customFormat="1" ht="12" customHeight="1">
      <c r="A1" s="5"/>
      <c r="B1" s="6"/>
      <c r="C1" s="7"/>
      <c r="D1" s="76" t="s">
        <v>5</v>
      </c>
      <c r="E1" s="77"/>
      <c r="F1" s="8"/>
      <c r="G1" s="8"/>
      <c r="H1" s="8"/>
      <c r="I1" s="7"/>
      <c r="J1" s="76" t="s">
        <v>5</v>
      </c>
      <c r="K1" s="77"/>
      <c r="L1" s="9"/>
      <c r="M1" s="76" t="s">
        <v>5</v>
      </c>
      <c r="N1" s="77"/>
      <c r="Q1" s="11"/>
    </row>
    <row r="2" spans="1:17" s="10" customFormat="1" ht="12" customHeight="1">
      <c r="A2" s="12"/>
      <c r="B2" s="1"/>
      <c r="C2" s="13"/>
      <c r="D2" s="4" t="s">
        <v>101</v>
      </c>
      <c r="E2" s="3" t="s">
        <v>1</v>
      </c>
      <c r="F2" s="14"/>
      <c r="G2" s="14"/>
      <c r="H2" s="14"/>
      <c r="I2" s="13"/>
      <c r="J2" s="4" t="s">
        <v>96</v>
      </c>
      <c r="K2" s="3" t="s">
        <v>1</v>
      </c>
      <c r="L2" s="15"/>
      <c r="M2" s="4" t="s">
        <v>95</v>
      </c>
      <c r="N2" s="3" t="s">
        <v>1</v>
      </c>
      <c r="Q2" s="11"/>
    </row>
    <row r="3" spans="1:17" s="10" customFormat="1" ht="12" customHeight="1">
      <c r="A3" s="12"/>
      <c r="B3" s="1"/>
      <c r="C3" s="13"/>
      <c r="D3" s="4"/>
      <c r="E3" s="3"/>
      <c r="F3" s="14"/>
      <c r="G3" s="14"/>
      <c r="H3" s="14"/>
      <c r="I3" s="13"/>
      <c r="J3" s="4"/>
      <c r="K3" s="3"/>
      <c r="L3" s="15"/>
      <c r="M3" s="4"/>
      <c r="N3" s="3"/>
      <c r="Q3" s="11"/>
    </row>
    <row r="4" spans="1:17" s="10" customFormat="1" ht="12" customHeight="1">
      <c r="A4" s="12"/>
      <c r="B4" s="2" t="s">
        <v>18</v>
      </c>
      <c r="C4" s="17"/>
      <c r="D4" s="22"/>
      <c r="E4" s="23"/>
      <c r="F4" s="20">
        <v>404475.7</v>
      </c>
      <c r="G4" s="20">
        <f>100*F4/F$23</f>
        <v>67.10338191500833</v>
      </c>
      <c r="H4" s="20">
        <f>F4*1.1</f>
        <v>444923.2700000001</v>
      </c>
      <c r="I4" s="17"/>
      <c r="J4" s="22"/>
      <c r="K4" s="23"/>
      <c r="L4" s="21"/>
      <c r="M4" s="22"/>
      <c r="N4" s="23"/>
      <c r="Q4" s="11"/>
    </row>
    <row r="5" spans="1:17" s="10" customFormat="1" ht="12" customHeight="1">
      <c r="A5" s="12"/>
      <c r="B5" s="16"/>
      <c r="C5" s="17"/>
      <c r="D5" s="22"/>
      <c r="E5" s="23"/>
      <c r="F5" s="20">
        <v>3843.05</v>
      </c>
      <c r="G5" s="20">
        <f>100*F5/F$23</f>
        <v>0.6375701973405886</v>
      </c>
      <c r="H5" s="20">
        <f>F5*1.1</f>
        <v>4227.3550000000005</v>
      </c>
      <c r="I5" s="17"/>
      <c r="J5" s="22"/>
      <c r="K5" s="23"/>
      <c r="L5" s="21"/>
      <c r="M5" s="22"/>
      <c r="N5" s="23"/>
      <c r="Q5" s="11"/>
    </row>
    <row r="6" spans="1:17" s="10" customFormat="1" ht="12" customHeight="1">
      <c r="A6" s="12">
        <v>1000</v>
      </c>
      <c r="B6" s="16" t="s">
        <v>19</v>
      </c>
      <c r="C6" s="17"/>
      <c r="D6" s="22">
        <v>52.7</v>
      </c>
      <c r="E6" s="23">
        <f>100*D6/D$12</f>
        <v>0.2956994526474078</v>
      </c>
      <c r="F6" s="20">
        <v>8445.05</v>
      </c>
      <c r="G6" s="20">
        <f>100*F6/F$23</f>
        <v>1.401051819531658</v>
      </c>
      <c r="H6" s="20">
        <f aca="true" t="shared" si="0" ref="H6:H22">F6*1.13</f>
        <v>9542.9065</v>
      </c>
      <c r="I6" s="17"/>
      <c r="J6" s="22">
        <v>52.7</v>
      </c>
      <c r="K6" s="23">
        <f>100*J6/J$12</f>
        <v>0.3347540796168431</v>
      </c>
      <c r="L6" s="21"/>
      <c r="M6" s="22">
        <v>52.7</v>
      </c>
      <c r="N6" s="23">
        <f>100*M6/M$12</f>
        <v>0.3459208254839281</v>
      </c>
      <c r="Q6" s="11"/>
    </row>
    <row r="7" spans="1:17" s="10" customFormat="1" ht="12" customHeight="1">
      <c r="A7" s="12">
        <v>1010</v>
      </c>
      <c r="B7" s="16" t="s">
        <v>66</v>
      </c>
      <c r="C7" s="17"/>
      <c r="D7" s="22">
        <v>17548.45</v>
      </c>
      <c r="E7" s="23">
        <f>100*D7/D$12</f>
        <v>98.46427058463765</v>
      </c>
      <c r="F7" s="20">
        <v>28990.7</v>
      </c>
      <c r="G7" s="20">
        <f>100*F7/F$23</f>
        <v>4.809619005748508</v>
      </c>
      <c r="H7" s="20">
        <f t="shared" si="0"/>
        <v>32759.490999999998</v>
      </c>
      <c r="I7" s="17"/>
      <c r="J7" s="22">
        <v>15392.2</v>
      </c>
      <c r="K7" s="23">
        <f>100*J7/J$12</f>
        <v>97.7723291134416</v>
      </c>
      <c r="L7" s="21"/>
      <c r="M7" s="22">
        <v>15115</v>
      </c>
      <c r="N7" s="23">
        <f>100*M7/M$12</f>
        <v>99.21429368481164</v>
      </c>
      <c r="Q7" s="11"/>
    </row>
    <row r="8" spans="1:17" s="10" customFormat="1" ht="12" customHeight="1" hidden="1">
      <c r="A8" s="12">
        <v>1066</v>
      </c>
      <c r="B8" s="16" t="s">
        <v>61</v>
      </c>
      <c r="C8" s="17"/>
      <c r="D8" s="22">
        <v>0</v>
      </c>
      <c r="E8" s="23">
        <f>100*D8/D$12</f>
        <v>0</v>
      </c>
      <c r="F8" s="20"/>
      <c r="G8" s="20"/>
      <c r="H8" s="20"/>
      <c r="I8" s="17"/>
      <c r="J8" s="22">
        <v>0</v>
      </c>
      <c r="K8" s="23">
        <f>100*J8/J$12</f>
        <v>0</v>
      </c>
      <c r="L8" s="21"/>
      <c r="M8" s="22">
        <v>0</v>
      </c>
      <c r="N8" s="23">
        <f>100*M8/M$12</f>
        <v>0</v>
      </c>
      <c r="Q8" s="11"/>
    </row>
    <row r="9" spans="1:17" s="10" customFormat="1" ht="12" customHeight="1">
      <c r="A9" s="12">
        <v>1090</v>
      </c>
      <c r="B9" s="16" t="s">
        <v>46</v>
      </c>
      <c r="C9" s="17"/>
      <c r="D9" s="22">
        <v>221</v>
      </c>
      <c r="E9" s="23">
        <f>100*D9/D$12</f>
        <v>1.240029962714936</v>
      </c>
      <c r="F9" s="20"/>
      <c r="G9" s="20"/>
      <c r="H9" s="20"/>
      <c r="I9" s="17"/>
      <c r="J9" s="22">
        <v>298</v>
      </c>
      <c r="K9" s="23">
        <f>100*J9/J$12</f>
        <v>1.8929168069415416</v>
      </c>
      <c r="L9" s="21"/>
      <c r="M9" s="22">
        <v>67</v>
      </c>
      <c r="N9" s="23">
        <f>100*M9/M$12</f>
        <v>0.43978548970442477</v>
      </c>
      <c r="Q9" s="11"/>
    </row>
    <row r="10" spans="1:17" s="10" customFormat="1" ht="12" customHeight="1" hidden="1">
      <c r="A10" s="12">
        <v>1600</v>
      </c>
      <c r="B10" s="16" t="s">
        <v>57</v>
      </c>
      <c r="C10" s="17"/>
      <c r="D10" s="22">
        <v>0</v>
      </c>
      <c r="E10" s="23">
        <f>100*D10/D$12</f>
        <v>0</v>
      </c>
      <c r="F10" s="20"/>
      <c r="G10" s="20"/>
      <c r="H10" s="20"/>
      <c r="I10" s="17"/>
      <c r="J10" s="22">
        <v>0</v>
      </c>
      <c r="K10" s="23">
        <f>100*J10/J$12</f>
        <v>0</v>
      </c>
      <c r="L10" s="21"/>
      <c r="M10" s="22">
        <v>0</v>
      </c>
      <c r="N10" s="23">
        <f>100*M10/M$12</f>
        <v>0</v>
      </c>
      <c r="Q10" s="11"/>
    </row>
    <row r="11" spans="1:17" s="10" customFormat="1" ht="12" customHeight="1">
      <c r="A11" s="12"/>
      <c r="B11" s="16"/>
      <c r="C11" s="17"/>
      <c r="D11" s="22"/>
      <c r="E11" s="23"/>
      <c r="F11" s="20">
        <v>22973.25</v>
      </c>
      <c r="G11" s="20">
        <f>100*F11/F$23</f>
        <v>3.811311207518684</v>
      </c>
      <c r="H11" s="20">
        <f t="shared" si="0"/>
        <v>25959.7725</v>
      </c>
      <c r="I11" s="17"/>
      <c r="J11" s="22"/>
      <c r="K11" s="23"/>
      <c r="L11" s="21"/>
      <c r="M11" s="22"/>
      <c r="N11" s="23"/>
      <c r="Q11" s="11"/>
    </row>
    <row r="12" spans="1:17" s="10" customFormat="1" ht="12" customHeight="1">
      <c r="A12" s="12"/>
      <c r="B12" s="2" t="s">
        <v>20</v>
      </c>
      <c r="C12" s="17"/>
      <c r="D12" s="37">
        <f>SUM(D6:D11)</f>
        <v>17822.15</v>
      </c>
      <c r="E12" s="55">
        <f>100*D12/D$12</f>
        <v>100</v>
      </c>
      <c r="F12" s="20">
        <v>1793.55</v>
      </c>
      <c r="G12" s="20">
        <f>100*F12/F$23</f>
        <v>0.29755377302929</v>
      </c>
      <c r="H12" s="20">
        <f t="shared" si="0"/>
        <v>2026.7114999999997</v>
      </c>
      <c r="I12" s="17"/>
      <c r="J12" s="37">
        <f>SUM(J6:J11)</f>
        <v>15742.900000000001</v>
      </c>
      <c r="K12" s="55">
        <f>100*J12/J$12</f>
        <v>100</v>
      </c>
      <c r="L12" s="21"/>
      <c r="M12" s="37">
        <f>SUM(M6:M11)</f>
        <v>15234.7</v>
      </c>
      <c r="N12" s="55">
        <f>100*M12/M$12</f>
        <v>100</v>
      </c>
      <c r="Q12" s="11"/>
    </row>
    <row r="13" spans="1:17" s="10" customFormat="1" ht="12" customHeight="1">
      <c r="A13" s="12"/>
      <c r="B13" s="2"/>
      <c r="C13" s="17"/>
      <c r="D13" s="37"/>
      <c r="E13" s="55"/>
      <c r="F13" s="20"/>
      <c r="G13" s="20"/>
      <c r="H13" s="20"/>
      <c r="I13" s="17"/>
      <c r="J13" s="37"/>
      <c r="K13" s="55"/>
      <c r="L13" s="21"/>
      <c r="M13" s="37"/>
      <c r="N13" s="55"/>
      <c r="Q13" s="11"/>
    </row>
    <row r="14" spans="1:17" s="10" customFormat="1" ht="12" customHeight="1">
      <c r="A14" s="12"/>
      <c r="B14" s="16"/>
      <c r="C14" s="17"/>
      <c r="D14" s="22"/>
      <c r="E14" s="23"/>
      <c r="F14" s="20">
        <v>1328.7</v>
      </c>
      <c r="G14" s="20">
        <f>100*F14/F$23</f>
        <v>0.22043416588554407</v>
      </c>
      <c r="H14" s="20">
        <f t="shared" si="0"/>
        <v>1501.4309999999998</v>
      </c>
      <c r="I14" s="17"/>
      <c r="J14" s="22"/>
      <c r="K14" s="23"/>
      <c r="L14" s="21"/>
      <c r="M14" s="22"/>
      <c r="N14" s="23"/>
      <c r="Q14" s="11"/>
    </row>
    <row r="15" spans="1:17" s="10" customFormat="1" ht="12" customHeight="1">
      <c r="A15" s="12"/>
      <c r="B15" s="2" t="s">
        <v>21</v>
      </c>
      <c r="C15" s="17"/>
      <c r="D15" s="22"/>
      <c r="E15" s="23"/>
      <c r="F15" s="20">
        <v>34793.9</v>
      </c>
      <c r="G15" s="20">
        <f>100*F15/F$23</f>
        <v>5.772382271697924</v>
      </c>
      <c r="H15" s="20">
        <f t="shared" si="0"/>
        <v>39317.106999999996</v>
      </c>
      <c r="I15" s="17"/>
      <c r="J15" s="22"/>
      <c r="K15" s="23"/>
      <c r="L15" s="21"/>
      <c r="M15" s="22"/>
      <c r="N15" s="23"/>
      <c r="Q15" s="11"/>
    </row>
    <row r="16" spans="1:17" s="10" customFormat="1" ht="12" customHeight="1">
      <c r="A16" s="12"/>
      <c r="B16" s="16"/>
      <c r="C16" s="17"/>
      <c r="D16" s="22"/>
      <c r="E16" s="23"/>
      <c r="F16" s="20"/>
      <c r="G16" s="20"/>
      <c r="H16" s="20"/>
      <c r="I16" s="17"/>
      <c r="J16" s="22"/>
      <c r="K16" s="23"/>
      <c r="L16" s="21"/>
      <c r="M16" s="22"/>
      <c r="N16" s="23"/>
      <c r="Q16" s="11"/>
    </row>
    <row r="17" spans="1:17" s="10" customFormat="1" ht="12" customHeight="1">
      <c r="A17" s="12">
        <v>2090</v>
      </c>
      <c r="B17" s="16" t="s">
        <v>47</v>
      </c>
      <c r="C17" s="17"/>
      <c r="D17" s="22">
        <v>3750</v>
      </c>
      <c r="E17" s="23">
        <f>100*D17/D$22</f>
        <v>21.041232399009097</v>
      </c>
      <c r="F17" s="20"/>
      <c r="G17" s="20"/>
      <c r="H17" s="20"/>
      <c r="I17" s="17"/>
      <c r="J17" s="22">
        <v>1880</v>
      </c>
      <c r="K17" s="23">
        <f>100*J17/J$22</f>
        <v>11.941891265268787</v>
      </c>
      <c r="L17" s="21"/>
      <c r="M17" s="22">
        <v>1460</v>
      </c>
      <c r="N17" s="23">
        <f>100*M17/M$22</f>
        <v>9.583385298036719</v>
      </c>
      <c r="Q17" s="11"/>
    </row>
    <row r="18" spans="1:17" s="10" customFormat="1" ht="12" customHeight="1">
      <c r="A18" s="12">
        <v>2095</v>
      </c>
      <c r="B18" s="16" t="s">
        <v>60</v>
      </c>
      <c r="C18" s="17"/>
      <c r="D18" s="22">
        <v>0</v>
      </c>
      <c r="E18" s="23">
        <f>100*D18/D$22</f>
        <v>0</v>
      </c>
      <c r="F18" s="20"/>
      <c r="G18" s="20"/>
      <c r="H18" s="20"/>
      <c r="I18" s="17"/>
      <c r="J18" s="22">
        <v>0</v>
      </c>
      <c r="K18" s="23">
        <f>100*J18/J$22</f>
        <v>0</v>
      </c>
      <c r="L18" s="21"/>
      <c r="M18" s="22">
        <v>28</v>
      </c>
      <c r="N18" s="23">
        <f>100*M18/M$22</f>
        <v>0.18379095092125214</v>
      </c>
      <c r="Q18" s="11"/>
    </row>
    <row r="19" spans="1:17" s="10" customFormat="1" ht="12" customHeight="1">
      <c r="A19" s="12">
        <v>2100</v>
      </c>
      <c r="B19" s="16" t="s">
        <v>22</v>
      </c>
      <c r="C19" s="17"/>
      <c r="D19" s="22">
        <v>13862.9</v>
      </c>
      <c r="E19" s="23">
        <f>100*D19/D$22</f>
        <v>77.78466683312618</v>
      </c>
      <c r="F19" s="20">
        <v>57566</v>
      </c>
      <c r="G19" s="20">
        <f>100*F19/F$23</f>
        <v>9.550322264895936</v>
      </c>
      <c r="H19" s="20">
        <f t="shared" si="0"/>
        <v>65049.579999999994</v>
      </c>
      <c r="I19" s="17"/>
      <c r="J19" s="22">
        <v>13746.7</v>
      </c>
      <c r="K19" s="23">
        <f>100*J19/J$22</f>
        <v>87.31999822142045</v>
      </c>
      <c r="L19" s="21"/>
      <c r="M19" s="22">
        <v>16082.27</v>
      </c>
      <c r="N19" s="23">
        <f>100*M19/M$22</f>
        <v>105.56341772401163</v>
      </c>
      <c r="Q19" s="11"/>
    </row>
    <row r="20" spans="1:17" s="10" customFormat="1" ht="12" customHeight="1">
      <c r="A20" s="12">
        <v>2129</v>
      </c>
      <c r="B20" s="16" t="s">
        <v>48</v>
      </c>
      <c r="C20" s="17"/>
      <c r="D20" s="22">
        <v>209.25</v>
      </c>
      <c r="E20" s="23">
        <f>100*D20/D$22</f>
        <v>1.1741007678647075</v>
      </c>
      <c r="F20" s="20">
        <v>5200</v>
      </c>
      <c r="G20" s="20">
        <f>100*F20/F$23</f>
        <v>0.8626910985209824</v>
      </c>
      <c r="H20" s="20">
        <f t="shared" si="0"/>
        <v>5875.999999999999</v>
      </c>
      <c r="I20" s="17"/>
      <c r="J20" s="22">
        <v>116.2</v>
      </c>
      <c r="K20" s="23">
        <f>100*J20/J$22</f>
        <v>0.7381105133107623</v>
      </c>
      <c r="L20" s="21"/>
      <c r="M20" s="22">
        <v>-2335.57</v>
      </c>
      <c r="N20" s="23">
        <f>100*M20/M$22</f>
        <v>-15.330593972969604</v>
      </c>
      <c r="Q20" s="11"/>
    </row>
    <row r="21" spans="1:17" s="10" customFormat="1" ht="12" customHeight="1">
      <c r="A21" s="12"/>
      <c r="B21" s="16"/>
      <c r="C21" s="17"/>
      <c r="D21" s="22"/>
      <c r="E21" s="23"/>
      <c r="F21" s="20">
        <v>16677.55</v>
      </c>
      <c r="G21" s="20">
        <f>100*F21/F$23</f>
        <v>2.766841140411271</v>
      </c>
      <c r="H21" s="20">
        <f>F21*1.13</f>
        <v>18845.631499999996</v>
      </c>
      <c r="I21" s="17"/>
      <c r="J21" s="22"/>
      <c r="K21" s="23"/>
      <c r="L21" s="21"/>
      <c r="M21" s="22"/>
      <c r="N21" s="23"/>
      <c r="Q21" s="11"/>
    </row>
    <row r="22" spans="1:17" s="10" customFormat="1" ht="12" customHeight="1">
      <c r="A22" s="12"/>
      <c r="B22" s="2" t="s">
        <v>23</v>
      </c>
      <c r="C22" s="17"/>
      <c r="D22" s="37">
        <f>SUM(D17:D21)</f>
        <v>17822.15</v>
      </c>
      <c r="E22" s="55">
        <f>100*D22/D$22</f>
        <v>100</v>
      </c>
      <c r="F22" s="20">
        <v>16677.55</v>
      </c>
      <c r="G22" s="20">
        <f>100*F22/F$23</f>
        <v>2.766841140411271</v>
      </c>
      <c r="H22" s="20">
        <f t="shared" si="0"/>
        <v>18845.631499999996</v>
      </c>
      <c r="I22" s="17"/>
      <c r="J22" s="37">
        <f>SUM(J17:J21)</f>
        <v>15742.900000000001</v>
      </c>
      <c r="K22" s="55">
        <f>100*J22/J$22</f>
        <v>100</v>
      </c>
      <c r="L22" s="21"/>
      <c r="M22" s="37">
        <f>SUM(M17:M21)</f>
        <v>15234.7</v>
      </c>
      <c r="N22" s="55">
        <f>100*M22/M$22</f>
        <v>100</v>
      </c>
      <c r="Q22" s="11"/>
    </row>
    <row r="23" spans="1:17" s="30" customFormat="1" ht="12" customHeight="1" thickBot="1">
      <c r="A23" s="24"/>
      <c r="B23" s="25"/>
      <c r="C23" s="26"/>
      <c r="D23" s="27"/>
      <c r="E23" s="28"/>
      <c r="F23" s="25">
        <f>SUM(F1:F22)</f>
        <v>602765.0000000001</v>
      </c>
      <c r="G23" s="25">
        <f>SUM(G1:G22)</f>
        <v>100</v>
      </c>
      <c r="H23" s="25"/>
      <c r="I23" s="26"/>
      <c r="J23" s="27"/>
      <c r="K23" s="28"/>
      <c r="L23" s="29"/>
      <c r="M23" s="27"/>
      <c r="N23" s="28"/>
      <c r="Q23" s="31"/>
    </row>
    <row r="24" spans="1:17" s="10" customFormat="1" ht="12" customHeight="1">
      <c r="A24" s="32"/>
      <c r="B24" s="33"/>
      <c r="C24" s="17"/>
      <c r="D24" s="34"/>
      <c r="E24" s="35"/>
      <c r="F24" s="20"/>
      <c r="G24" s="20"/>
      <c r="H24" s="20"/>
      <c r="I24" s="17"/>
      <c r="J24" s="34"/>
      <c r="K24" s="35"/>
      <c r="L24" s="21"/>
      <c r="M24" s="34"/>
      <c r="N24" s="35"/>
      <c r="P24" s="36"/>
      <c r="Q24" s="11"/>
    </row>
    <row r="25" spans="1:17" s="10" customFormat="1" ht="12" customHeight="1">
      <c r="A25" s="12"/>
      <c r="B25" s="1" t="s">
        <v>0</v>
      </c>
      <c r="C25" s="17"/>
      <c r="D25" s="22"/>
      <c r="E25" s="23"/>
      <c r="F25" s="20"/>
      <c r="G25" s="20"/>
      <c r="H25" s="20"/>
      <c r="I25" s="17"/>
      <c r="J25" s="22"/>
      <c r="K25" s="23"/>
      <c r="L25" s="21"/>
      <c r="M25" s="22"/>
      <c r="N25" s="23"/>
      <c r="P25" s="36"/>
      <c r="Q25" s="11"/>
    </row>
    <row r="26" spans="1:17" s="10" customFormat="1" ht="12" customHeight="1">
      <c r="A26" s="12"/>
      <c r="B26" s="16"/>
      <c r="C26" s="17"/>
      <c r="D26" s="22"/>
      <c r="E26" s="23"/>
      <c r="F26" s="20"/>
      <c r="G26" s="20"/>
      <c r="H26" s="20"/>
      <c r="I26" s="17"/>
      <c r="J26" s="22"/>
      <c r="K26" s="23"/>
      <c r="L26" s="21"/>
      <c r="M26" s="22"/>
      <c r="N26" s="23"/>
      <c r="P26" s="36"/>
      <c r="Q26" s="11"/>
    </row>
    <row r="27" spans="1:17" s="10" customFormat="1" ht="12" customHeight="1">
      <c r="A27" s="12">
        <v>6000</v>
      </c>
      <c r="B27" s="16" t="s">
        <v>102</v>
      </c>
      <c r="C27" s="17"/>
      <c r="D27" s="18">
        <v>10450</v>
      </c>
      <c r="E27" s="19">
        <f aca="true" t="shared" si="1" ref="E27:E36">100*D27/D$38</f>
        <v>82.51411425638597</v>
      </c>
      <c r="F27" s="20">
        <v>344706.85</v>
      </c>
      <c r="G27" s="20">
        <f>100*F27/F38</f>
        <v>23.966515820367196</v>
      </c>
      <c r="H27" s="20">
        <f>F27*1.13</f>
        <v>389518.74049999996</v>
      </c>
      <c r="I27" s="17"/>
      <c r="J27" s="18">
        <v>7600</v>
      </c>
      <c r="K27" s="19">
        <f aca="true" t="shared" si="2" ref="K27:K36">100*J27/J$38</f>
        <v>83.98578872048755</v>
      </c>
      <c r="L27" s="21"/>
      <c r="M27" s="18">
        <v>6636</v>
      </c>
      <c r="N27" s="19">
        <f aca="true" t="shared" si="3" ref="N27:N36">100*M27/M$38</f>
        <v>70.41745368110529</v>
      </c>
      <c r="Q27" s="11"/>
    </row>
    <row r="28" spans="1:17" s="10" customFormat="1" ht="12" customHeight="1">
      <c r="A28" s="12">
        <v>6200</v>
      </c>
      <c r="B28" s="16" t="s">
        <v>67</v>
      </c>
      <c r="C28" s="17"/>
      <c r="D28" s="22">
        <v>862</v>
      </c>
      <c r="E28" s="19">
        <f t="shared" si="1"/>
        <v>6.806427415215761</v>
      </c>
      <c r="F28" s="20">
        <v>404475.7</v>
      </c>
      <c r="G28" s="20">
        <f aca="true" t="shared" si="4" ref="G28:G37">100*F28/F$23</f>
        <v>67.10338191500833</v>
      </c>
      <c r="H28" s="20">
        <f>F28*1.1</f>
        <v>444923.2700000001</v>
      </c>
      <c r="I28" s="17"/>
      <c r="J28" s="22">
        <v>985</v>
      </c>
      <c r="K28" s="19">
        <f t="shared" si="2"/>
        <v>10.885000248642136</v>
      </c>
      <c r="L28" s="21"/>
      <c r="M28" s="22">
        <v>1430</v>
      </c>
      <c r="N28" s="19">
        <f t="shared" si="3"/>
        <v>15.174345805301472</v>
      </c>
      <c r="Q28" s="11"/>
    </row>
    <row r="29" spans="1:17" s="10" customFormat="1" ht="12" customHeight="1">
      <c r="A29" s="12">
        <v>6300</v>
      </c>
      <c r="B29" s="16" t="s">
        <v>68</v>
      </c>
      <c r="C29" s="17"/>
      <c r="D29" s="22">
        <v>1200</v>
      </c>
      <c r="E29" s="19">
        <f t="shared" si="1"/>
        <v>9.47530498637925</v>
      </c>
      <c r="F29" s="20">
        <v>3843.05</v>
      </c>
      <c r="G29" s="20">
        <f t="shared" si="4"/>
        <v>0.6375701973405886</v>
      </c>
      <c r="H29" s="20">
        <f>F29*1.1</f>
        <v>4227.3550000000005</v>
      </c>
      <c r="I29" s="17"/>
      <c r="J29" s="22">
        <v>0</v>
      </c>
      <c r="K29" s="19">
        <f t="shared" si="2"/>
        <v>0</v>
      </c>
      <c r="L29" s="21"/>
      <c r="M29" s="22">
        <v>471</v>
      </c>
      <c r="N29" s="19">
        <f t="shared" si="3"/>
        <v>4.9979838281797155</v>
      </c>
      <c r="Q29" s="11"/>
    </row>
    <row r="30" spans="1:17" s="10" customFormat="1" ht="12" customHeight="1" hidden="1">
      <c r="A30" s="12">
        <v>6400</v>
      </c>
      <c r="B30" s="16" t="s">
        <v>8</v>
      </c>
      <c r="C30" s="17"/>
      <c r="D30" s="22">
        <v>0</v>
      </c>
      <c r="E30" s="19">
        <f t="shared" si="1"/>
        <v>0</v>
      </c>
      <c r="F30" s="20">
        <v>8445.05</v>
      </c>
      <c r="G30" s="20">
        <f t="shared" si="4"/>
        <v>1.401051819531658</v>
      </c>
      <c r="H30" s="20">
        <f aca="true" t="shared" si="5" ref="H30:H35">F30*1.13</f>
        <v>9542.9065</v>
      </c>
      <c r="I30" s="17"/>
      <c r="J30" s="22">
        <v>0</v>
      </c>
      <c r="K30" s="19">
        <f t="shared" si="2"/>
        <v>0</v>
      </c>
      <c r="L30" s="21"/>
      <c r="M30" s="22">
        <v>0</v>
      </c>
      <c r="N30" s="19">
        <f t="shared" si="3"/>
        <v>0</v>
      </c>
      <c r="Q30" s="11"/>
    </row>
    <row r="31" spans="1:17" s="10" customFormat="1" ht="12" customHeight="1">
      <c r="A31" s="12">
        <v>6500</v>
      </c>
      <c r="B31" s="16" t="s">
        <v>69</v>
      </c>
      <c r="C31" s="17"/>
      <c r="D31" s="22">
        <v>151</v>
      </c>
      <c r="E31" s="19">
        <f t="shared" si="1"/>
        <v>1.1923092107860556</v>
      </c>
      <c r="F31" s="20">
        <v>28990.7</v>
      </c>
      <c r="G31" s="20">
        <f t="shared" si="4"/>
        <v>4.809619005748508</v>
      </c>
      <c r="H31" s="20">
        <f t="shared" si="5"/>
        <v>32759.490999999998</v>
      </c>
      <c r="I31" s="17"/>
      <c r="J31" s="22">
        <v>455.2</v>
      </c>
      <c r="K31" s="19">
        <f t="shared" si="2"/>
        <v>5.030306713890254</v>
      </c>
      <c r="L31" s="21"/>
      <c r="M31" s="22">
        <v>840</v>
      </c>
      <c r="N31" s="19">
        <f t="shared" si="3"/>
        <v>8.91360173178548</v>
      </c>
      <c r="Q31" s="11"/>
    </row>
    <row r="32" spans="1:17" s="10" customFormat="1" ht="12" customHeight="1" hidden="1">
      <c r="A32" s="12">
        <v>6850</v>
      </c>
      <c r="B32" s="16" t="s">
        <v>7</v>
      </c>
      <c r="C32" s="17"/>
      <c r="D32" s="22"/>
      <c r="E32" s="19">
        <f t="shared" si="1"/>
        <v>0</v>
      </c>
      <c r="F32" s="20">
        <v>22973.25</v>
      </c>
      <c r="G32" s="20">
        <f t="shared" si="4"/>
        <v>3.811311207518684</v>
      </c>
      <c r="H32" s="20">
        <f t="shared" si="5"/>
        <v>25959.7725</v>
      </c>
      <c r="I32" s="17"/>
      <c r="J32" s="22"/>
      <c r="K32" s="19">
        <f t="shared" si="2"/>
        <v>0</v>
      </c>
      <c r="L32" s="21"/>
      <c r="M32" s="22"/>
      <c r="N32" s="19">
        <f t="shared" si="3"/>
        <v>0</v>
      </c>
      <c r="Q32" s="11"/>
    </row>
    <row r="33" spans="1:17" s="10" customFormat="1" ht="12" customHeight="1">
      <c r="A33" s="12">
        <v>6700</v>
      </c>
      <c r="B33" s="16" t="s">
        <v>70</v>
      </c>
      <c r="C33" s="17"/>
      <c r="D33" s="22">
        <v>1.5</v>
      </c>
      <c r="E33" s="19">
        <f t="shared" si="1"/>
        <v>0.011844131232974061</v>
      </c>
      <c r="F33" s="20">
        <v>1793.55</v>
      </c>
      <c r="G33" s="20">
        <f t="shared" si="4"/>
        <v>0.29755377302929</v>
      </c>
      <c r="H33" s="20">
        <f t="shared" si="5"/>
        <v>2026.7114999999997</v>
      </c>
      <c r="I33" s="17"/>
      <c r="J33" s="22">
        <v>8.95</v>
      </c>
      <c r="K33" s="19">
        <f t="shared" si="2"/>
        <v>0.09890431698004783</v>
      </c>
      <c r="L33" s="21"/>
      <c r="M33" s="22">
        <v>46.8</v>
      </c>
      <c r="N33" s="19">
        <f t="shared" si="3"/>
        <v>0.4966149536280482</v>
      </c>
      <c r="Q33" s="11"/>
    </row>
    <row r="34" spans="1:17" s="10" customFormat="1" ht="12" customHeight="1" hidden="1">
      <c r="A34" s="12">
        <v>6871</v>
      </c>
      <c r="B34" s="16" t="s">
        <v>26</v>
      </c>
      <c r="C34" s="17"/>
      <c r="D34" s="22">
        <v>0</v>
      </c>
      <c r="E34" s="19">
        <f t="shared" si="1"/>
        <v>0</v>
      </c>
      <c r="F34" s="20">
        <v>1328.7</v>
      </c>
      <c r="G34" s="20">
        <f t="shared" si="4"/>
        <v>0.22043416588554407</v>
      </c>
      <c r="H34" s="20">
        <f t="shared" si="5"/>
        <v>1501.4309999999998</v>
      </c>
      <c r="I34" s="17"/>
      <c r="J34" s="22">
        <v>0</v>
      </c>
      <c r="K34" s="19">
        <f t="shared" si="2"/>
        <v>0</v>
      </c>
      <c r="L34" s="21"/>
      <c r="M34" s="22">
        <v>0</v>
      </c>
      <c r="N34" s="19">
        <f t="shared" si="3"/>
        <v>0</v>
      </c>
      <c r="Q34" s="11"/>
    </row>
    <row r="35" spans="1:17" s="10" customFormat="1" ht="12" customHeight="1" hidden="1">
      <c r="A35" s="12">
        <v>6871</v>
      </c>
      <c r="B35" s="16" t="s">
        <v>26</v>
      </c>
      <c r="C35" s="17"/>
      <c r="D35" s="22">
        <v>0</v>
      </c>
      <c r="E35" s="19">
        <f t="shared" si="1"/>
        <v>0</v>
      </c>
      <c r="F35" s="20">
        <v>2285.8</v>
      </c>
      <c r="G35" s="20">
        <f t="shared" si="4"/>
        <v>0.3792190986537042</v>
      </c>
      <c r="H35" s="20">
        <f t="shared" si="5"/>
        <v>2582.954</v>
      </c>
      <c r="I35" s="17"/>
      <c r="J35" s="22">
        <v>0</v>
      </c>
      <c r="K35" s="19">
        <f t="shared" si="2"/>
        <v>0</v>
      </c>
      <c r="L35" s="21"/>
      <c r="M35" s="22">
        <v>0</v>
      </c>
      <c r="N35" s="19">
        <f t="shared" si="3"/>
        <v>0</v>
      </c>
      <c r="Q35" s="11"/>
    </row>
    <row r="36" spans="1:17" s="10" customFormat="1" ht="12" customHeight="1" hidden="1">
      <c r="A36" s="12">
        <v>6880</v>
      </c>
      <c r="B36" s="16" t="s">
        <v>8</v>
      </c>
      <c r="C36" s="17"/>
      <c r="D36" s="22">
        <v>0</v>
      </c>
      <c r="E36" s="19">
        <f t="shared" si="1"/>
        <v>0</v>
      </c>
      <c r="F36" s="20"/>
      <c r="G36" s="20"/>
      <c r="H36" s="20"/>
      <c r="I36" s="17"/>
      <c r="J36" s="22">
        <v>0</v>
      </c>
      <c r="K36" s="19">
        <f t="shared" si="2"/>
        <v>0</v>
      </c>
      <c r="L36" s="21"/>
      <c r="M36" s="22">
        <v>0</v>
      </c>
      <c r="N36" s="19">
        <f t="shared" si="3"/>
        <v>0</v>
      </c>
      <c r="Q36" s="11"/>
    </row>
    <row r="37" spans="1:17" s="10" customFormat="1" ht="12" customHeight="1">
      <c r="A37" s="12"/>
      <c r="B37" s="16"/>
      <c r="C37" s="17"/>
      <c r="D37" s="22"/>
      <c r="E37" s="23"/>
      <c r="F37" s="20">
        <v>16677.55</v>
      </c>
      <c r="G37" s="20">
        <f t="shared" si="4"/>
        <v>2.766841140411271</v>
      </c>
      <c r="H37" s="20">
        <f>F37*1.13</f>
        <v>18845.631499999996</v>
      </c>
      <c r="I37" s="17"/>
      <c r="J37" s="22"/>
      <c r="K37" s="23"/>
      <c r="L37" s="21"/>
      <c r="M37" s="22"/>
      <c r="N37" s="23"/>
      <c r="Q37" s="11"/>
    </row>
    <row r="38" spans="1:17" s="10" customFormat="1" ht="12" customHeight="1">
      <c r="A38" s="38"/>
      <c r="B38" s="2" t="s">
        <v>2</v>
      </c>
      <c r="C38" s="26"/>
      <c r="D38" s="37">
        <f>SUM(D27:D37)</f>
        <v>12664.5</v>
      </c>
      <c r="E38" s="56">
        <f>100*D38/D$38</f>
        <v>100</v>
      </c>
      <c r="F38" s="25">
        <f>SUM(F23:F37)</f>
        <v>1438285.2000000002</v>
      </c>
      <c r="G38" s="25">
        <f>SUM(G23:G37)</f>
        <v>205.39349814349472</v>
      </c>
      <c r="H38" s="25"/>
      <c r="I38" s="26"/>
      <c r="J38" s="37">
        <f>SUM(J27:J37)</f>
        <v>9049.150000000001</v>
      </c>
      <c r="K38" s="56">
        <f>100*J38/J$38</f>
        <v>100</v>
      </c>
      <c r="L38" s="29"/>
      <c r="M38" s="37">
        <f>SUM(M27:M37)</f>
        <v>9423.8</v>
      </c>
      <c r="N38" s="56">
        <f>100*M38/M$38</f>
        <v>100</v>
      </c>
      <c r="Q38" s="11"/>
    </row>
    <row r="39" spans="1:17" s="10" customFormat="1" ht="12" customHeight="1">
      <c r="A39" s="38"/>
      <c r="B39" s="2"/>
      <c r="C39" s="26"/>
      <c r="D39" s="37"/>
      <c r="E39" s="55"/>
      <c r="F39" s="25"/>
      <c r="G39" s="25"/>
      <c r="H39" s="25"/>
      <c r="I39" s="26"/>
      <c r="J39" s="37"/>
      <c r="K39" s="55"/>
      <c r="L39" s="29"/>
      <c r="M39" s="37"/>
      <c r="N39" s="55"/>
      <c r="Q39" s="11"/>
    </row>
    <row r="40" spans="1:17" s="10" customFormat="1" ht="12" customHeight="1">
      <c r="A40" s="12"/>
      <c r="B40" s="16"/>
      <c r="C40" s="17"/>
      <c r="D40" s="22"/>
      <c r="E40" s="23"/>
      <c r="F40" s="20">
        <v>138617.9</v>
      </c>
      <c r="G40" s="20">
        <f aca="true" t="shared" si="6" ref="G40:G65">100*F40/F$23</f>
        <v>22.997005466475322</v>
      </c>
      <c r="H40" s="20"/>
      <c r="I40" s="17"/>
      <c r="J40" s="22"/>
      <c r="K40" s="23"/>
      <c r="L40" s="21"/>
      <c r="M40" s="22"/>
      <c r="N40" s="23"/>
      <c r="Q40" s="11"/>
    </row>
    <row r="41" spans="1:17" s="10" customFormat="1" ht="12" customHeight="1">
      <c r="A41" s="12"/>
      <c r="B41" s="2" t="s">
        <v>3</v>
      </c>
      <c r="C41" s="17"/>
      <c r="D41" s="22"/>
      <c r="E41" s="23"/>
      <c r="F41" s="20">
        <v>10126.45</v>
      </c>
      <c r="G41" s="20">
        <f t="shared" si="6"/>
        <v>1.6799996681957312</v>
      </c>
      <c r="H41" s="20"/>
      <c r="I41" s="17"/>
      <c r="J41" s="22"/>
      <c r="K41" s="23"/>
      <c r="L41" s="21"/>
      <c r="M41" s="22"/>
      <c r="N41" s="23"/>
      <c r="Q41" s="11"/>
    </row>
    <row r="42" spans="1:17" s="10" customFormat="1" ht="12" customHeight="1">
      <c r="A42" s="12"/>
      <c r="B42" s="16"/>
      <c r="C42" s="17"/>
      <c r="D42" s="22"/>
      <c r="E42" s="23"/>
      <c r="F42" s="20">
        <v>0</v>
      </c>
      <c r="G42" s="20">
        <f t="shared" si="6"/>
        <v>0</v>
      </c>
      <c r="H42" s="20"/>
      <c r="I42" s="17"/>
      <c r="J42" s="22"/>
      <c r="K42" s="23"/>
      <c r="L42" s="21"/>
      <c r="M42" s="22"/>
      <c r="N42" s="23"/>
      <c r="Q42" s="11"/>
    </row>
    <row r="43" spans="1:17" s="10" customFormat="1" ht="12" customHeight="1" hidden="1">
      <c r="A43" s="12">
        <v>3000</v>
      </c>
      <c r="B43" s="16" t="s">
        <v>27</v>
      </c>
      <c r="C43" s="17"/>
      <c r="D43" s="22">
        <v>0</v>
      </c>
      <c r="E43" s="19">
        <f aca="true" t="shared" si="7" ref="E43:E64">100*D43/D$38</f>
        <v>0</v>
      </c>
      <c r="F43" s="20">
        <v>706.7</v>
      </c>
      <c r="G43" s="20">
        <f t="shared" si="6"/>
        <v>0.11724303833168812</v>
      </c>
      <c r="H43" s="20"/>
      <c r="I43" s="17"/>
      <c r="J43" s="22">
        <v>0</v>
      </c>
      <c r="K43" s="19">
        <f aca="true" t="shared" si="8" ref="K43:K48">100*J43/J$38</f>
        <v>0</v>
      </c>
      <c r="L43" s="21"/>
      <c r="M43" s="22">
        <v>0</v>
      </c>
      <c r="N43" s="19">
        <f aca="true" t="shared" si="9" ref="N43:N64">100*M43/M$38</f>
        <v>0</v>
      </c>
      <c r="Q43" s="11"/>
    </row>
    <row r="44" spans="1:17" s="10" customFormat="1" ht="12" customHeight="1">
      <c r="A44" s="12">
        <v>4000</v>
      </c>
      <c r="B44" s="16" t="s">
        <v>71</v>
      </c>
      <c r="C44" s="17"/>
      <c r="D44" s="22">
        <v>550</v>
      </c>
      <c r="E44" s="19">
        <f t="shared" si="7"/>
        <v>4.342848118757156</v>
      </c>
      <c r="F44" s="20">
        <f>3823.4+582.4</f>
        <v>4405.8</v>
      </c>
      <c r="G44" s="20">
        <f t="shared" si="6"/>
        <v>0.7309316234353354</v>
      </c>
      <c r="H44" s="20"/>
      <c r="I44" s="17"/>
      <c r="J44" s="22">
        <v>0</v>
      </c>
      <c r="K44" s="19">
        <f t="shared" si="8"/>
        <v>0</v>
      </c>
      <c r="L44" s="21"/>
      <c r="M44" s="22">
        <v>1800</v>
      </c>
      <c r="N44" s="19">
        <f t="shared" si="9"/>
        <v>19.100575139540314</v>
      </c>
      <c r="Q44" s="11"/>
    </row>
    <row r="45" spans="1:17" s="10" customFormat="1" ht="12" customHeight="1">
      <c r="A45" s="12">
        <v>4050</v>
      </c>
      <c r="B45" s="16" t="s">
        <v>72</v>
      </c>
      <c r="C45" s="17"/>
      <c r="D45" s="22">
        <v>1400</v>
      </c>
      <c r="E45" s="19">
        <f t="shared" si="7"/>
        <v>11.054522484109125</v>
      </c>
      <c r="F45" s="20">
        <v>18190.4</v>
      </c>
      <c r="G45" s="20">
        <f t="shared" si="6"/>
        <v>3.0178261843338614</v>
      </c>
      <c r="H45" s="20"/>
      <c r="I45" s="17"/>
      <c r="J45" s="22">
        <v>1400</v>
      </c>
      <c r="K45" s="19">
        <f t="shared" si="8"/>
        <v>15.471066343247706</v>
      </c>
      <c r="L45" s="21"/>
      <c r="M45" s="22">
        <v>1400</v>
      </c>
      <c r="N45" s="19">
        <f t="shared" si="9"/>
        <v>14.856002886309133</v>
      </c>
      <c r="Q45" s="11"/>
    </row>
    <row r="46" spans="1:17" s="10" customFormat="1" ht="12" customHeight="1">
      <c r="A46" s="12">
        <v>4100</v>
      </c>
      <c r="B46" s="16" t="s">
        <v>9</v>
      </c>
      <c r="C46" s="17"/>
      <c r="D46" s="22">
        <v>980</v>
      </c>
      <c r="E46" s="19">
        <f t="shared" si="7"/>
        <v>7.738165738876387</v>
      </c>
      <c r="F46" s="20">
        <v>2000</v>
      </c>
      <c r="G46" s="20">
        <f t="shared" si="6"/>
        <v>0.33180426866191626</v>
      </c>
      <c r="H46" s="20"/>
      <c r="I46" s="17"/>
      <c r="J46" s="22">
        <v>500</v>
      </c>
      <c r="K46" s="19">
        <f t="shared" si="8"/>
        <v>5.525380836874181</v>
      </c>
      <c r="L46" s="21"/>
      <c r="M46" s="22">
        <v>1115</v>
      </c>
      <c r="N46" s="19">
        <f t="shared" si="9"/>
        <v>11.831745155881917</v>
      </c>
      <c r="Q46" s="11"/>
    </row>
    <row r="47" spans="1:17" s="10" customFormat="1" ht="12" customHeight="1">
      <c r="A47" s="12">
        <v>4320</v>
      </c>
      <c r="B47" s="16" t="s">
        <v>55</v>
      </c>
      <c r="C47" s="17"/>
      <c r="D47" s="22">
        <v>5240</v>
      </c>
      <c r="E47" s="19">
        <f t="shared" si="7"/>
        <v>41.37549844052272</v>
      </c>
      <c r="F47" s="20">
        <v>13435.7</v>
      </c>
      <c r="G47" s="20">
        <f t="shared" si="6"/>
        <v>2.229011306230454</v>
      </c>
      <c r="H47" s="20"/>
      <c r="I47" s="17"/>
      <c r="J47" s="22">
        <v>2040</v>
      </c>
      <c r="K47" s="19">
        <f t="shared" si="8"/>
        <v>22.543553814446657</v>
      </c>
      <c r="L47" s="21"/>
      <c r="M47" s="22">
        <v>2040</v>
      </c>
      <c r="N47" s="19">
        <f t="shared" si="9"/>
        <v>21.647318491479023</v>
      </c>
      <c r="Q47" s="11"/>
    </row>
    <row r="48" spans="1:17" s="10" customFormat="1" ht="12" customHeight="1">
      <c r="A48" s="12">
        <v>4330</v>
      </c>
      <c r="B48" s="16" t="s">
        <v>83</v>
      </c>
      <c r="C48" s="17"/>
      <c r="D48" s="22">
        <v>500</v>
      </c>
      <c r="E48" s="19">
        <f>100*D48/D$38</f>
        <v>3.948043744324687</v>
      </c>
      <c r="F48" s="20">
        <v>1421.9</v>
      </c>
      <c r="G48" s="20">
        <f>100*F48/F$23</f>
        <v>0.23589624480518936</v>
      </c>
      <c r="H48" s="20"/>
      <c r="I48" s="17"/>
      <c r="J48" s="22">
        <v>500</v>
      </c>
      <c r="K48" s="19">
        <f t="shared" si="8"/>
        <v>5.525380836874181</v>
      </c>
      <c r="L48" s="21"/>
      <c r="M48" s="22">
        <v>1500</v>
      </c>
      <c r="N48" s="19">
        <f t="shared" si="9"/>
        <v>15.917145949616929</v>
      </c>
      <c r="Q48" s="11"/>
    </row>
    <row r="49" spans="1:17" s="10" customFormat="1" ht="12" customHeight="1" hidden="1">
      <c r="A49" s="12">
        <v>4410</v>
      </c>
      <c r="B49" s="16" t="s">
        <v>25</v>
      </c>
      <c r="C49" s="17"/>
      <c r="D49" s="22"/>
      <c r="E49" s="19">
        <f t="shared" si="7"/>
        <v>0</v>
      </c>
      <c r="F49" s="20">
        <v>1421.9</v>
      </c>
      <c r="G49" s="20">
        <f t="shared" si="6"/>
        <v>0.23589624480518936</v>
      </c>
      <c r="H49" s="20"/>
      <c r="I49" s="17"/>
      <c r="J49" s="22"/>
      <c r="K49" s="19">
        <f aca="true" t="shared" si="10" ref="K49:K64">100*J49/J$38</f>
        <v>0</v>
      </c>
      <c r="L49" s="21"/>
      <c r="M49" s="22"/>
      <c r="N49" s="19">
        <f t="shared" si="9"/>
        <v>0</v>
      </c>
      <c r="Q49" s="11"/>
    </row>
    <row r="50" spans="1:17" s="10" customFormat="1" ht="12" customHeight="1">
      <c r="A50" s="12">
        <v>4700</v>
      </c>
      <c r="B50" s="16" t="s">
        <v>84</v>
      </c>
      <c r="C50" s="17"/>
      <c r="D50" s="22">
        <v>2913.95</v>
      </c>
      <c r="E50" s="19">
        <f t="shared" si="7"/>
        <v>23.008804137549845</v>
      </c>
      <c r="F50" s="20">
        <v>3815.15</v>
      </c>
      <c r="G50" s="20">
        <f t="shared" si="6"/>
        <v>0.6329415277927549</v>
      </c>
      <c r="H50" s="20"/>
      <c r="I50" s="17"/>
      <c r="J50" s="22">
        <v>2671</v>
      </c>
      <c r="K50" s="19">
        <f t="shared" si="10"/>
        <v>29.516584430581872</v>
      </c>
      <c r="L50" s="21"/>
      <c r="M50" s="22">
        <v>2516.2</v>
      </c>
      <c r="N50" s="19">
        <f t="shared" si="9"/>
        <v>26.70048175895074</v>
      </c>
      <c r="Q50" s="11"/>
    </row>
    <row r="51" spans="1:17" s="10" customFormat="1" ht="12" customHeight="1">
      <c r="A51" s="12">
        <v>4720</v>
      </c>
      <c r="B51" s="16" t="s">
        <v>73</v>
      </c>
      <c r="C51" s="17"/>
      <c r="D51" s="22">
        <v>24.3</v>
      </c>
      <c r="E51" s="19">
        <f t="shared" si="7"/>
        <v>0.1918749259741798</v>
      </c>
      <c r="F51" s="20">
        <v>2919</v>
      </c>
      <c r="G51" s="20">
        <f t="shared" si="6"/>
        <v>0.4842683301120668</v>
      </c>
      <c r="H51" s="20"/>
      <c r="I51" s="17"/>
      <c r="J51" s="22">
        <v>26.95</v>
      </c>
      <c r="K51" s="19">
        <f t="shared" si="10"/>
        <v>0.2978180271075183</v>
      </c>
      <c r="L51" s="21"/>
      <c r="M51" s="22">
        <v>36.77</v>
      </c>
      <c r="N51" s="19">
        <f t="shared" si="9"/>
        <v>0.39018230437827633</v>
      </c>
      <c r="Q51" s="11"/>
    </row>
    <row r="52" spans="1:17" s="10" customFormat="1" ht="12" customHeight="1">
      <c r="A52" s="12">
        <v>4790</v>
      </c>
      <c r="B52" s="16" t="s">
        <v>24</v>
      </c>
      <c r="C52" s="17"/>
      <c r="D52" s="22">
        <v>261.9</v>
      </c>
      <c r="E52" s="19">
        <f t="shared" si="7"/>
        <v>2.067985313277271</v>
      </c>
      <c r="F52" s="20"/>
      <c r="G52" s="20"/>
      <c r="H52" s="20"/>
      <c r="I52" s="17"/>
      <c r="J52" s="22">
        <v>321.9</v>
      </c>
      <c r="K52" s="19">
        <f t="shared" si="10"/>
        <v>3.557240182779597</v>
      </c>
      <c r="L52" s="21"/>
      <c r="M52" s="22">
        <v>620.4</v>
      </c>
      <c r="N52" s="19">
        <f t="shared" si="9"/>
        <v>6.583331564761561</v>
      </c>
      <c r="Q52" s="11"/>
    </row>
    <row r="53" spans="1:17" s="10" customFormat="1" ht="12" customHeight="1">
      <c r="A53" s="12">
        <v>4850</v>
      </c>
      <c r="B53" s="16" t="s">
        <v>62</v>
      </c>
      <c r="C53" s="17"/>
      <c r="D53" s="22">
        <v>585.1</v>
      </c>
      <c r="E53" s="19">
        <f t="shared" si="7"/>
        <v>4.620000789608749</v>
      </c>
      <c r="F53" s="20">
        <v>926.4</v>
      </c>
      <c r="G53" s="20">
        <f t="shared" si="6"/>
        <v>0.15369173724419963</v>
      </c>
      <c r="H53" s="20"/>
      <c r="I53" s="17"/>
      <c r="J53" s="22">
        <v>1473.1</v>
      </c>
      <c r="K53" s="19">
        <f t="shared" si="10"/>
        <v>16.27887702159871</v>
      </c>
      <c r="L53" s="21"/>
      <c r="M53" s="22">
        <v>731</v>
      </c>
      <c r="N53" s="19">
        <f t="shared" si="9"/>
        <v>7.7569557927799835</v>
      </c>
      <c r="Q53" s="11"/>
    </row>
    <row r="54" spans="1:17" s="10" customFormat="1" ht="12" customHeight="1" hidden="1">
      <c r="A54" s="12">
        <v>4550</v>
      </c>
      <c r="B54" s="16" t="s">
        <v>10</v>
      </c>
      <c r="C54" s="17"/>
      <c r="D54" s="22"/>
      <c r="E54" s="19">
        <f t="shared" si="7"/>
        <v>0</v>
      </c>
      <c r="F54" s="20"/>
      <c r="G54" s="20"/>
      <c r="H54" s="20"/>
      <c r="I54" s="17"/>
      <c r="J54" s="22"/>
      <c r="K54" s="19">
        <f t="shared" si="10"/>
        <v>0</v>
      </c>
      <c r="L54" s="21"/>
      <c r="M54" s="22"/>
      <c r="N54" s="19">
        <f t="shared" si="9"/>
        <v>0</v>
      </c>
      <c r="Q54" s="11"/>
    </row>
    <row r="55" spans="1:17" s="10" customFormat="1" ht="12" customHeight="1" hidden="1">
      <c r="A55" s="12">
        <v>4700</v>
      </c>
      <c r="B55" s="16" t="s">
        <v>11</v>
      </c>
      <c r="C55" s="17"/>
      <c r="D55" s="22"/>
      <c r="E55" s="19">
        <f t="shared" si="7"/>
        <v>0</v>
      </c>
      <c r="F55" s="20">
        <v>213.25</v>
      </c>
      <c r="G55" s="20">
        <f t="shared" si="6"/>
        <v>0.035378630146076825</v>
      </c>
      <c r="H55" s="20"/>
      <c r="I55" s="17"/>
      <c r="J55" s="22"/>
      <c r="K55" s="19">
        <f t="shared" si="10"/>
        <v>0</v>
      </c>
      <c r="L55" s="21"/>
      <c r="M55" s="22"/>
      <c r="N55" s="19">
        <f t="shared" si="9"/>
        <v>0</v>
      </c>
      <c r="Q55" s="11"/>
    </row>
    <row r="56" spans="1:17" s="10" customFormat="1" ht="12" customHeight="1" hidden="1">
      <c r="A56" s="12">
        <v>4710</v>
      </c>
      <c r="B56" s="16" t="s">
        <v>12</v>
      </c>
      <c r="C56" s="17"/>
      <c r="D56" s="22"/>
      <c r="E56" s="19">
        <f t="shared" si="7"/>
        <v>0</v>
      </c>
      <c r="F56" s="20">
        <v>1354.6</v>
      </c>
      <c r="G56" s="20">
        <f t="shared" si="6"/>
        <v>0.22473103116471588</v>
      </c>
      <c r="H56" s="20"/>
      <c r="I56" s="17"/>
      <c r="J56" s="22"/>
      <c r="K56" s="19">
        <f t="shared" si="10"/>
        <v>0</v>
      </c>
      <c r="L56" s="21"/>
      <c r="M56" s="22"/>
      <c r="N56" s="19">
        <f t="shared" si="9"/>
        <v>0</v>
      </c>
      <c r="Q56" s="11"/>
    </row>
    <row r="57" spans="1:17" s="10" customFormat="1" ht="12" customHeight="1" hidden="1">
      <c r="A57" s="12">
        <v>4720</v>
      </c>
      <c r="B57" s="16" t="s">
        <v>13</v>
      </c>
      <c r="C57" s="17"/>
      <c r="D57" s="22"/>
      <c r="E57" s="19">
        <f t="shared" si="7"/>
        <v>0</v>
      </c>
      <c r="F57" s="20">
        <v>1191.15</v>
      </c>
      <c r="G57" s="20">
        <f t="shared" si="6"/>
        <v>0.19761432730832082</v>
      </c>
      <c r="H57" s="20"/>
      <c r="I57" s="17"/>
      <c r="J57" s="22"/>
      <c r="K57" s="19">
        <f t="shared" si="10"/>
        <v>0</v>
      </c>
      <c r="L57" s="21"/>
      <c r="M57" s="22"/>
      <c r="N57" s="19">
        <f t="shared" si="9"/>
        <v>0</v>
      </c>
      <c r="Q57" s="11"/>
    </row>
    <row r="58" spans="1:17" s="10" customFormat="1" ht="12" customHeight="1" hidden="1">
      <c r="A58" s="12">
        <v>4730</v>
      </c>
      <c r="B58" s="16" t="s">
        <v>14</v>
      </c>
      <c r="C58" s="17"/>
      <c r="D58" s="22"/>
      <c r="E58" s="19">
        <f t="shared" si="7"/>
        <v>0</v>
      </c>
      <c r="F58" s="20">
        <v>10375.75</v>
      </c>
      <c r="G58" s="20">
        <f t="shared" si="6"/>
        <v>1.7213590702844388</v>
      </c>
      <c r="H58" s="20"/>
      <c r="I58" s="17"/>
      <c r="J58" s="22"/>
      <c r="K58" s="19">
        <f t="shared" si="10"/>
        <v>0</v>
      </c>
      <c r="L58" s="21"/>
      <c r="M58" s="22"/>
      <c r="N58" s="19">
        <f t="shared" si="9"/>
        <v>0</v>
      </c>
      <c r="Q58" s="11"/>
    </row>
    <row r="59" spans="1:17" s="10" customFormat="1" ht="12" customHeight="1" hidden="1">
      <c r="A59" s="12">
        <v>4740</v>
      </c>
      <c r="B59" s="16" t="s">
        <v>15</v>
      </c>
      <c r="C59" s="17"/>
      <c r="D59" s="22"/>
      <c r="E59" s="19">
        <f t="shared" si="7"/>
        <v>0</v>
      </c>
      <c r="F59" s="20">
        <v>18.7</v>
      </c>
      <c r="G59" s="20">
        <f t="shared" si="6"/>
        <v>0.0031023699119889173</v>
      </c>
      <c r="H59" s="20"/>
      <c r="I59" s="17"/>
      <c r="J59" s="22"/>
      <c r="K59" s="19">
        <f t="shared" si="10"/>
        <v>0</v>
      </c>
      <c r="L59" s="21"/>
      <c r="M59" s="22"/>
      <c r="N59" s="19">
        <f t="shared" si="9"/>
        <v>0</v>
      </c>
      <c r="Q59" s="11"/>
    </row>
    <row r="60" spans="1:17" s="10" customFormat="1" ht="12" customHeight="1" hidden="1">
      <c r="A60" s="12">
        <v>4750</v>
      </c>
      <c r="B60" s="16" t="s">
        <v>16</v>
      </c>
      <c r="C60" s="17"/>
      <c r="D60" s="22"/>
      <c r="E60" s="19">
        <f t="shared" si="7"/>
        <v>0</v>
      </c>
      <c r="F60" s="20">
        <v>30501</v>
      </c>
      <c r="G60" s="20">
        <f t="shared" si="6"/>
        <v>5.060180999228554</v>
      </c>
      <c r="H60" s="20"/>
      <c r="I60" s="17"/>
      <c r="J60" s="22"/>
      <c r="K60" s="19">
        <f t="shared" si="10"/>
        <v>0</v>
      </c>
      <c r="L60" s="21"/>
      <c r="M60" s="22"/>
      <c r="N60" s="19">
        <f t="shared" si="9"/>
        <v>0</v>
      </c>
      <c r="Q60" s="11"/>
    </row>
    <row r="61" spans="1:17" s="10" customFormat="1" ht="12" customHeight="1" hidden="1">
      <c r="A61" s="12">
        <v>4790</v>
      </c>
      <c r="B61" s="16" t="s">
        <v>24</v>
      </c>
      <c r="C61" s="17"/>
      <c r="D61" s="22"/>
      <c r="E61" s="19">
        <f t="shared" si="7"/>
        <v>0</v>
      </c>
      <c r="F61" s="20">
        <f>13478.9+19079.8</f>
        <v>32558.699999999997</v>
      </c>
      <c r="G61" s="20">
        <f t="shared" si="6"/>
        <v>5.401557821041366</v>
      </c>
      <c r="H61" s="20"/>
      <c r="I61" s="17"/>
      <c r="J61" s="22"/>
      <c r="K61" s="19">
        <f t="shared" si="10"/>
        <v>0</v>
      </c>
      <c r="L61" s="21"/>
      <c r="M61" s="22"/>
      <c r="N61" s="19">
        <f t="shared" si="9"/>
        <v>0</v>
      </c>
      <c r="Q61" s="11"/>
    </row>
    <row r="62" spans="1:17" s="10" customFormat="1" ht="12" customHeight="1" hidden="1">
      <c r="A62" s="12">
        <v>4810</v>
      </c>
      <c r="B62" s="16" t="s">
        <v>17</v>
      </c>
      <c r="C62" s="17"/>
      <c r="D62" s="22"/>
      <c r="E62" s="19">
        <f t="shared" si="7"/>
        <v>0</v>
      </c>
      <c r="F62" s="20">
        <f>112.8-1733.15</f>
        <v>-1620.3500000000001</v>
      </c>
      <c r="G62" s="20">
        <f t="shared" si="6"/>
        <v>-0.268819523363168</v>
      </c>
      <c r="H62" s="20"/>
      <c r="I62" s="17"/>
      <c r="J62" s="22"/>
      <c r="K62" s="19">
        <f t="shared" si="10"/>
        <v>0</v>
      </c>
      <c r="L62" s="21"/>
      <c r="M62" s="22"/>
      <c r="N62" s="19">
        <f t="shared" si="9"/>
        <v>0</v>
      </c>
      <c r="Q62" s="11"/>
    </row>
    <row r="63" spans="1:17" s="10" customFormat="1" ht="12" customHeight="1" hidden="1">
      <c r="A63" s="12">
        <v>4850</v>
      </c>
      <c r="B63" s="16" t="s">
        <v>62</v>
      </c>
      <c r="C63" s="17"/>
      <c r="D63" s="22"/>
      <c r="E63" s="19">
        <f t="shared" si="7"/>
        <v>0</v>
      </c>
      <c r="F63" s="20">
        <v>549</v>
      </c>
      <c r="G63" s="20">
        <f t="shared" si="6"/>
        <v>0.09108027174769602</v>
      </c>
      <c r="H63" s="20"/>
      <c r="I63" s="17"/>
      <c r="J63" s="22"/>
      <c r="K63" s="19">
        <f t="shared" si="10"/>
        <v>0</v>
      </c>
      <c r="L63" s="21"/>
      <c r="M63" s="22"/>
      <c r="N63" s="19">
        <f t="shared" si="9"/>
        <v>0</v>
      </c>
      <c r="Q63" s="11"/>
    </row>
    <row r="64" spans="1:17" s="10" customFormat="1" ht="12" customHeight="1" hidden="1">
      <c r="A64" s="12">
        <v>8000</v>
      </c>
      <c r="B64" s="16" t="s">
        <v>54</v>
      </c>
      <c r="C64" s="17"/>
      <c r="D64" s="22"/>
      <c r="E64" s="19">
        <f t="shared" si="7"/>
        <v>0</v>
      </c>
      <c r="F64" s="20"/>
      <c r="G64" s="20"/>
      <c r="H64" s="20"/>
      <c r="I64" s="17"/>
      <c r="J64" s="22"/>
      <c r="K64" s="19">
        <f t="shared" si="10"/>
        <v>0</v>
      </c>
      <c r="L64" s="21"/>
      <c r="M64" s="22"/>
      <c r="N64" s="19">
        <f t="shared" si="9"/>
        <v>0</v>
      </c>
      <c r="Q64" s="11"/>
    </row>
    <row r="65" spans="1:17" s="10" customFormat="1" ht="12" customHeight="1">
      <c r="A65" s="12"/>
      <c r="B65" s="16"/>
      <c r="C65" s="17"/>
      <c r="D65" s="22"/>
      <c r="E65" s="23"/>
      <c r="F65" s="20">
        <v>3104.7</v>
      </c>
      <c r="G65" s="20">
        <f t="shared" si="6"/>
        <v>0.5150763564573257</v>
      </c>
      <c r="H65" s="20"/>
      <c r="I65" s="17"/>
      <c r="J65" s="22"/>
      <c r="K65" s="23"/>
      <c r="L65" s="21"/>
      <c r="M65" s="22"/>
      <c r="N65" s="23"/>
      <c r="Q65" s="11"/>
    </row>
    <row r="66" spans="1:17" s="30" customFormat="1" ht="12" customHeight="1">
      <c r="A66" s="38"/>
      <c r="B66" s="2" t="s">
        <v>4</v>
      </c>
      <c r="C66" s="26"/>
      <c r="D66" s="37">
        <f>SUM(D43:D64)</f>
        <v>12455.25</v>
      </c>
      <c r="E66" s="56">
        <f>100*D66/D$38</f>
        <v>98.34774369300011</v>
      </c>
      <c r="F66" s="25">
        <f>SUM(F29:F65)</f>
        <v>1800856.6499999992</v>
      </c>
      <c r="G66" s="25">
        <f>100*F66/F23</f>
        <v>298.7659618590991</v>
      </c>
      <c r="H66" s="25">
        <f>F23-F66</f>
        <v>-1198091.649999999</v>
      </c>
      <c r="I66" s="26"/>
      <c r="J66" s="37">
        <f>SUM(J43:J64)</f>
        <v>8932.949999999999</v>
      </c>
      <c r="K66" s="56">
        <f>100*J66/J$38</f>
        <v>98.71590149351042</v>
      </c>
      <c r="L66" s="29"/>
      <c r="M66" s="37">
        <f>SUM(M43:M64)</f>
        <v>11759.37</v>
      </c>
      <c r="N66" s="56">
        <f>100*M66/M$38</f>
        <v>124.78373904369788</v>
      </c>
      <c r="Q66" s="31"/>
    </row>
    <row r="67" spans="1:17" s="10" customFormat="1" ht="12" customHeight="1">
      <c r="A67" s="12"/>
      <c r="B67" s="16"/>
      <c r="C67" s="17"/>
      <c r="D67" s="22"/>
      <c r="E67" s="23"/>
      <c r="F67" s="20"/>
      <c r="G67" s="20"/>
      <c r="H67" s="20"/>
      <c r="I67" s="17"/>
      <c r="J67" s="22"/>
      <c r="K67" s="23"/>
      <c r="L67" s="21"/>
      <c r="M67" s="22"/>
      <c r="N67" s="23"/>
      <c r="Q67" s="11"/>
    </row>
    <row r="68" spans="1:17" s="10" customFormat="1" ht="12" customHeight="1">
      <c r="A68" s="49"/>
      <c r="B68" s="50" t="s">
        <v>6</v>
      </c>
      <c r="C68" s="51"/>
      <c r="D68" s="52">
        <f>SUM(D38-D66)</f>
        <v>209.25</v>
      </c>
      <c r="E68" s="57">
        <f>100*D68/D$38</f>
        <v>1.6522563069998815</v>
      </c>
      <c r="F68" s="53">
        <f>SUM(D68:E68)</f>
        <v>210.90225630699987</v>
      </c>
      <c r="G68" s="53"/>
      <c r="H68" s="53"/>
      <c r="I68" s="51"/>
      <c r="J68" s="52">
        <f>SUM(J38-J66)</f>
        <v>116.20000000000255</v>
      </c>
      <c r="K68" s="57">
        <f>100*J68/J$38</f>
        <v>1.2840985064895878</v>
      </c>
      <c r="L68" s="54"/>
      <c r="M68" s="52">
        <f>SUM(M38-M66)</f>
        <v>-2335.5700000000015</v>
      </c>
      <c r="N68" s="57">
        <f>100*M68/M$38</f>
        <v>-24.78373904369789</v>
      </c>
      <c r="Q68" s="11"/>
    </row>
    <row r="69" spans="2:14" ht="12" customHeight="1">
      <c r="B69" s="40"/>
      <c r="C69" s="41"/>
      <c r="D69" s="42"/>
      <c r="E69" s="42"/>
      <c r="F69" s="41"/>
      <c r="G69" s="41"/>
      <c r="H69" s="41"/>
      <c r="I69" s="41"/>
      <c r="J69" s="41"/>
      <c r="K69" s="41"/>
      <c r="L69" s="43"/>
      <c r="M69" s="41"/>
      <c r="N69" s="41"/>
    </row>
    <row r="70" spans="2:14" ht="12" customHeight="1">
      <c r="B70" s="44"/>
      <c r="C70" s="41"/>
      <c r="D70" s="42"/>
      <c r="E70" s="42"/>
      <c r="F70" s="41"/>
      <c r="G70" s="41"/>
      <c r="H70" s="41"/>
      <c r="I70" s="41"/>
      <c r="J70" s="41"/>
      <c r="K70" s="41"/>
      <c r="L70" s="43"/>
      <c r="M70" s="41"/>
      <c r="N70" s="41"/>
    </row>
    <row r="71" spans="2:14" ht="12" customHeight="1">
      <c r="B71" s="44"/>
      <c r="C71" s="41"/>
      <c r="D71" s="42"/>
      <c r="E71" s="42"/>
      <c r="F71" s="41"/>
      <c r="G71" s="41"/>
      <c r="H71" s="41"/>
      <c r="I71" s="41"/>
      <c r="J71" s="41"/>
      <c r="K71" s="41"/>
      <c r="L71" s="43"/>
      <c r="M71" s="41"/>
      <c r="N71" s="41"/>
    </row>
    <row r="72" spans="2:14" ht="12" customHeight="1">
      <c r="B72" s="44"/>
      <c r="C72" s="41"/>
      <c r="D72" s="42"/>
      <c r="E72" s="42"/>
      <c r="F72" s="41"/>
      <c r="G72" s="41"/>
      <c r="H72" s="41"/>
      <c r="I72" s="41"/>
      <c r="J72" s="41"/>
      <c r="K72" s="41"/>
      <c r="L72" s="43"/>
      <c r="M72" s="41"/>
      <c r="N72" s="41"/>
    </row>
    <row r="73" spans="2:14" ht="12" customHeight="1">
      <c r="B73" s="44"/>
      <c r="C73" s="41"/>
      <c r="D73" s="42"/>
      <c r="E73" s="42"/>
      <c r="F73" s="41"/>
      <c r="G73" s="41"/>
      <c r="H73" s="41"/>
      <c r="I73" s="41"/>
      <c r="J73" s="41"/>
      <c r="K73" s="41"/>
      <c r="L73" s="43"/>
      <c r="M73" s="41"/>
      <c r="N73" s="41"/>
    </row>
    <row r="74" spans="2:14" ht="12" customHeight="1">
      <c r="B74" s="44"/>
      <c r="C74" s="41"/>
      <c r="D74" s="42"/>
      <c r="E74" s="42"/>
      <c r="F74" s="41"/>
      <c r="G74" s="41"/>
      <c r="H74" s="41"/>
      <c r="I74" s="41"/>
      <c r="J74" s="41"/>
      <c r="K74" s="41"/>
      <c r="L74" s="43"/>
      <c r="M74" s="41"/>
      <c r="N74" s="41"/>
    </row>
    <row r="75" spans="2:14" ht="12" customHeight="1">
      <c r="B75" s="44"/>
      <c r="C75" s="41"/>
      <c r="D75" s="42"/>
      <c r="E75" s="42"/>
      <c r="F75" s="41"/>
      <c r="G75" s="41"/>
      <c r="H75" s="41"/>
      <c r="I75" s="41"/>
      <c r="J75" s="41"/>
      <c r="K75" s="41"/>
      <c r="L75" s="43"/>
      <c r="M75" s="41"/>
      <c r="N75" s="41"/>
    </row>
    <row r="76" spans="2:14" ht="12" customHeight="1">
      <c r="B76" s="44"/>
      <c r="C76" s="41"/>
      <c r="D76" s="42"/>
      <c r="E76" s="42"/>
      <c r="F76" s="41"/>
      <c r="G76" s="41"/>
      <c r="H76" s="41"/>
      <c r="I76" s="41"/>
      <c r="J76" s="41"/>
      <c r="K76" s="41"/>
      <c r="L76" s="43"/>
      <c r="M76" s="41"/>
      <c r="N76" s="41"/>
    </row>
    <row r="77" spans="2:14" ht="12" customHeight="1">
      <c r="B77" s="41"/>
      <c r="C77" s="41"/>
      <c r="D77" s="42"/>
      <c r="E77" s="42"/>
      <c r="F77" s="41"/>
      <c r="G77" s="41"/>
      <c r="H77" s="41"/>
      <c r="I77" s="41"/>
      <c r="J77" s="41"/>
      <c r="K77" s="41"/>
      <c r="L77" s="43"/>
      <c r="M77" s="41"/>
      <c r="N77" s="41"/>
    </row>
    <row r="78" spans="2:14" ht="12" customHeight="1">
      <c r="B78" s="45"/>
      <c r="C78" s="41"/>
      <c r="D78" s="42"/>
      <c r="E78" s="42"/>
      <c r="F78" s="41"/>
      <c r="G78" s="41"/>
      <c r="H78" s="41"/>
      <c r="I78" s="41"/>
      <c r="J78" s="41"/>
      <c r="K78" s="41"/>
      <c r="L78" s="43"/>
      <c r="M78" s="41"/>
      <c r="N78" s="41"/>
    </row>
    <row r="79" spans="2:14" ht="12" customHeight="1">
      <c r="B79" s="41"/>
      <c r="C79" s="41"/>
      <c r="D79" s="42"/>
      <c r="E79" s="42"/>
      <c r="F79" s="41"/>
      <c r="G79" s="41"/>
      <c r="H79" s="41"/>
      <c r="I79" s="41"/>
      <c r="J79" s="41"/>
      <c r="K79" s="41"/>
      <c r="L79" s="43"/>
      <c r="M79" s="41"/>
      <c r="N79" s="41"/>
    </row>
    <row r="80" spans="2:14" ht="12" customHeight="1">
      <c r="B80" s="41"/>
      <c r="C80" s="41"/>
      <c r="D80" s="42"/>
      <c r="E80" s="42"/>
      <c r="F80" s="41"/>
      <c r="G80" s="41"/>
      <c r="H80" s="41"/>
      <c r="I80" s="41"/>
      <c r="J80" s="41"/>
      <c r="K80" s="41"/>
      <c r="L80" s="43"/>
      <c r="M80" s="41"/>
      <c r="N80" s="41"/>
    </row>
    <row r="81" spans="2:14" ht="12" customHeight="1">
      <c r="B81" s="41"/>
      <c r="C81" s="41"/>
      <c r="D81" s="42"/>
      <c r="E81" s="42"/>
      <c r="F81" s="41"/>
      <c r="G81" s="41"/>
      <c r="H81" s="41"/>
      <c r="I81" s="41"/>
      <c r="J81" s="41"/>
      <c r="K81" s="41"/>
      <c r="L81" s="43"/>
      <c r="M81" s="41"/>
      <c r="N81" s="41"/>
    </row>
    <row r="82" spans="2:14" ht="12" customHeight="1">
      <c r="B82" s="41"/>
      <c r="C82" s="41"/>
      <c r="D82" s="42"/>
      <c r="E82" s="42"/>
      <c r="F82" s="41"/>
      <c r="G82" s="41"/>
      <c r="H82" s="41"/>
      <c r="I82" s="41"/>
      <c r="J82" s="41"/>
      <c r="K82" s="41"/>
      <c r="L82" s="43"/>
      <c r="M82" s="41"/>
      <c r="N82" s="41"/>
    </row>
    <row r="83" spans="2:14" ht="12" customHeight="1">
      <c r="B83" s="41"/>
      <c r="C83" s="41"/>
      <c r="D83" s="42"/>
      <c r="E83" s="42"/>
      <c r="F83" s="41"/>
      <c r="G83" s="41"/>
      <c r="H83" s="41"/>
      <c r="I83" s="41"/>
      <c r="J83" s="41"/>
      <c r="K83" s="41"/>
      <c r="L83" s="43"/>
      <c r="M83" s="41"/>
      <c r="N83" s="41"/>
    </row>
    <row r="84" spans="2:14" ht="12" customHeight="1">
      <c r="B84" s="41"/>
      <c r="C84" s="41"/>
      <c r="D84" s="42"/>
      <c r="E84" s="42"/>
      <c r="F84" s="41"/>
      <c r="G84" s="41"/>
      <c r="H84" s="41"/>
      <c r="I84" s="41"/>
      <c r="J84" s="41"/>
      <c r="K84" s="41"/>
      <c r="L84" s="43"/>
      <c r="M84" s="41"/>
      <c r="N84" s="41"/>
    </row>
    <row r="85" spans="2:14" ht="12" customHeight="1">
      <c r="B85" s="41"/>
      <c r="C85" s="41"/>
      <c r="D85" s="42"/>
      <c r="E85" s="42"/>
      <c r="F85" s="41"/>
      <c r="G85" s="41"/>
      <c r="H85" s="41"/>
      <c r="I85" s="41"/>
      <c r="J85" s="41"/>
      <c r="K85" s="41"/>
      <c r="L85" s="43"/>
      <c r="M85" s="41"/>
      <c r="N85" s="41"/>
    </row>
    <row r="86" spans="2:14" ht="12" customHeight="1">
      <c r="B86" s="41"/>
      <c r="C86" s="41"/>
      <c r="D86" s="42"/>
      <c r="E86" s="42"/>
      <c r="F86" s="41"/>
      <c r="G86" s="41"/>
      <c r="H86" s="41"/>
      <c r="I86" s="41"/>
      <c r="J86" s="41"/>
      <c r="K86" s="41"/>
      <c r="L86" s="43"/>
      <c r="M86" s="41"/>
      <c r="N86" s="41"/>
    </row>
    <row r="87" spans="2:14" ht="12" customHeight="1">
      <c r="B87" s="41"/>
      <c r="C87" s="41"/>
      <c r="D87" s="42"/>
      <c r="E87" s="42"/>
      <c r="F87" s="41"/>
      <c r="G87" s="41"/>
      <c r="H87" s="41"/>
      <c r="I87" s="41"/>
      <c r="J87" s="41"/>
      <c r="K87" s="41"/>
      <c r="L87" s="43"/>
      <c r="M87" s="41"/>
      <c r="N87" s="41"/>
    </row>
    <row r="88" spans="2:14" ht="12" customHeight="1">
      <c r="B88" s="41"/>
      <c r="C88" s="41"/>
      <c r="D88" s="42"/>
      <c r="E88" s="42"/>
      <c r="F88" s="41"/>
      <c r="G88" s="41"/>
      <c r="H88" s="41"/>
      <c r="I88" s="41"/>
      <c r="J88" s="41"/>
      <c r="K88" s="41"/>
      <c r="L88" s="43"/>
      <c r="M88" s="41"/>
      <c r="N88" s="41"/>
    </row>
    <row r="89" spans="2:14" ht="12" customHeight="1">
      <c r="B89" s="41"/>
      <c r="C89" s="41"/>
      <c r="D89" s="42"/>
      <c r="E89" s="42"/>
      <c r="F89" s="41"/>
      <c r="G89" s="41"/>
      <c r="H89" s="41"/>
      <c r="I89" s="41"/>
      <c r="J89" s="41"/>
      <c r="K89" s="41"/>
      <c r="L89" s="43"/>
      <c r="M89" s="41"/>
      <c r="N89" s="41"/>
    </row>
    <row r="90" spans="2:14" ht="12" customHeight="1">
      <c r="B90" s="41"/>
      <c r="C90" s="41"/>
      <c r="D90" s="42"/>
      <c r="E90" s="42"/>
      <c r="F90" s="41"/>
      <c r="G90" s="41"/>
      <c r="H90" s="41"/>
      <c r="I90" s="41"/>
      <c r="J90" s="41"/>
      <c r="K90" s="41"/>
      <c r="L90" s="43"/>
      <c r="M90" s="41"/>
      <c r="N90" s="41"/>
    </row>
    <row r="91" spans="2:14" ht="12" customHeight="1">
      <c r="B91" s="41"/>
      <c r="C91" s="41"/>
      <c r="D91" s="42"/>
      <c r="E91" s="42"/>
      <c r="F91" s="41"/>
      <c r="G91" s="41"/>
      <c r="H91" s="41"/>
      <c r="I91" s="41"/>
      <c r="J91" s="41"/>
      <c r="K91" s="41"/>
      <c r="L91" s="43"/>
      <c r="M91" s="41"/>
      <c r="N91" s="41"/>
    </row>
    <row r="92" spans="2:14" ht="12" customHeight="1">
      <c r="B92" s="41"/>
      <c r="C92" s="41"/>
      <c r="D92" s="42"/>
      <c r="E92" s="42"/>
      <c r="F92" s="41"/>
      <c r="G92" s="41"/>
      <c r="H92" s="41"/>
      <c r="I92" s="41"/>
      <c r="J92" s="41"/>
      <c r="K92" s="41"/>
      <c r="L92" s="43"/>
      <c r="M92" s="41"/>
      <c r="N92" s="41"/>
    </row>
    <row r="93" spans="2:14" ht="12" customHeight="1">
      <c r="B93" s="41"/>
      <c r="C93" s="41"/>
      <c r="D93" s="42"/>
      <c r="E93" s="42"/>
      <c r="F93" s="41"/>
      <c r="G93" s="41"/>
      <c r="H93" s="41"/>
      <c r="I93" s="41"/>
      <c r="J93" s="41"/>
      <c r="K93" s="41"/>
      <c r="L93" s="43"/>
      <c r="M93" s="41"/>
      <c r="N93" s="41"/>
    </row>
    <row r="94" spans="2:14" ht="12" customHeight="1">
      <c r="B94" s="41"/>
      <c r="C94" s="41"/>
      <c r="D94" s="42"/>
      <c r="E94" s="42"/>
      <c r="F94" s="41"/>
      <c r="G94" s="41"/>
      <c r="H94" s="41"/>
      <c r="I94" s="41"/>
      <c r="J94" s="41"/>
      <c r="K94" s="41"/>
      <c r="L94" s="43"/>
      <c r="M94" s="41"/>
      <c r="N94" s="41"/>
    </row>
    <row r="95" spans="2:14" ht="12" customHeight="1">
      <c r="B95" s="41"/>
      <c r="C95" s="41"/>
      <c r="D95" s="42"/>
      <c r="E95" s="42"/>
      <c r="F95" s="41"/>
      <c r="G95" s="41"/>
      <c r="H95" s="41"/>
      <c r="I95" s="41"/>
      <c r="J95" s="41"/>
      <c r="K95" s="41"/>
      <c r="L95" s="43"/>
      <c r="M95" s="41"/>
      <c r="N95" s="41"/>
    </row>
    <row r="96" spans="2:14" ht="12" customHeight="1">
      <c r="B96" s="41"/>
      <c r="C96" s="41"/>
      <c r="D96" s="42"/>
      <c r="E96" s="42"/>
      <c r="F96" s="41"/>
      <c r="G96" s="41"/>
      <c r="H96" s="41"/>
      <c r="I96" s="41"/>
      <c r="J96" s="41"/>
      <c r="K96" s="41"/>
      <c r="L96" s="43"/>
      <c r="M96" s="41"/>
      <c r="N96" s="41"/>
    </row>
    <row r="97" spans="2:14" ht="12" customHeight="1">
      <c r="B97" s="41"/>
      <c r="C97" s="41"/>
      <c r="D97" s="42"/>
      <c r="E97" s="42"/>
      <c r="F97" s="41"/>
      <c r="G97" s="41"/>
      <c r="H97" s="41"/>
      <c r="I97" s="41"/>
      <c r="J97" s="41"/>
      <c r="K97" s="41"/>
      <c r="L97" s="43"/>
      <c r="M97" s="41"/>
      <c r="N97" s="41"/>
    </row>
    <row r="98" spans="2:14" ht="12" customHeight="1">
      <c r="B98" s="41"/>
      <c r="C98" s="41"/>
      <c r="D98" s="42"/>
      <c r="E98" s="42"/>
      <c r="F98" s="41"/>
      <c r="G98" s="41"/>
      <c r="H98" s="41"/>
      <c r="I98" s="41"/>
      <c r="J98" s="41"/>
      <c r="K98" s="41"/>
      <c r="L98" s="43"/>
      <c r="M98" s="41"/>
      <c r="N98" s="41"/>
    </row>
    <row r="99" spans="2:14" ht="12" customHeight="1">
      <c r="B99" s="41"/>
      <c r="C99" s="41"/>
      <c r="D99" s="42"/>
      <c r="E99" s="42"/>
      <c r="F99" s="41"/>
      <c r="G99" s="41"/>
      <c r="H99" s="41"/>
      <c r="I99" s="41"/>
      <c r="J99" s="41"/>
      <c r="K99" s="41"/>
      <c r="L99" s="43"/>
      <c r="M99" s="41"/>
      <c r="N99" s="41"/>
    </row>
    <row r="100" spans="2:14" ht="12" customHeight="1">
      <c r="B100" s="41"/>
      <c r="C100" s="41"/>
      <c r="D100" s="42"/>
      <c r="E100" s="42"/>
      <c r="F100" s="41"/>
      <c r="G100" s="41"/>
      <c r="H100" s="41"/>
      <c r="I100" s="41"/>
      <c r="J100" s="41"/>
      <c r="K100" s="41"/>
      <c r="L100" s="43"/>
      <c r="M100" s="41"/>
      <c r="N100" s="41"/>
    </row>
    <row r="101" spans="2:14" ht="12" customHeight="1">
      <c r="B101" s="41"/>
      <c r="C101" s="41"/>
      <c r="D101" s="42"/>
      <c r="E101" s="42"/>
      <c r="F101" s="41"/>
      <c r="G101" s="41"/>
      <c r="H101" s="41"/>
      <c r="I101" s="41"/>
      <c r="J101" s="41"/>
      <c r="K101" s="41"/>
      <c r="L101" s="43"/>
      <c r="M101" s="41"/>
      <c r="N101" s="41"/>
    </row>
    <row r="102" spans="2:14" ht="12" customHeight="1">
      <c r="B102" s="41"/>
      <c r="C102" s="41"/>
      <c r="D102" s="42"/>
      <c r="E102" s="42"/>
      <c r="F102" s="41"/>
      <c r="G102" s="41"/>
      <c r="H102" s="41"/>
      <c r="I102" s="41"/>
      <c r="J102" s="41"/>
      <c r="K102" s="41"/>
      <c r="L102" s="43"/>
      <c r="M102" s="41"/>
      <c r="N102" s="41"/>
    </row>
    <row r="103" spans="2:14" ht="12" customHeight="1">
      <c r="B103" s="41"/>
      <c r="C103" s="41"/>
      <c r="D103" s="42"/>
      <c r="E103" s="42"/>
      <c r="F103" s="41"/>
      <c r="G103" s="41"/>
      <c r="H103" s="41"/>
      <c r="I103" s="41"/>
      <c r="J103" s="41"/>
      <c r="K103" s="41"/>
      <c r="L103" s="43"/>
      <c r="M103" s="41"/>
      <c r="N103" s="41"/>
    </row>
    <row r="104" spans="2:14" ht="12" customHeight="1">
      <c r="B104" s="41"/>
      <c r="C104" s="41"/>
      <c r="D104" s="42"/>
      <c r="E104" s="42"/>
      <c r="F104" s="41"/>
      <c r="G104" s="41"/>
      <c r="H104" s="41"/>
      <c r="I104" s="41"/>
      <c r="J104" s="41"/>
      <c r="K104" s="41"/>
      <c r="L104" s="43"/>
      <c r="M104" s="41"/>
      <c r="N104" s="41"/>
    </row>
    <row r="105" spans="2:14" ht="12" customHeight="1">
      <c r="B105" s="41"/>
      <c r="C105" s="41"/>
      <c r="D105" s="42"/>
      <c r="E105" s="42"/>
      <c r="F105" s="41"/>
      <c r="G105" s="41"/>
      <c r="H105" s="41"/>
      <c r="I105" s="41"/>
      <c r="J105" s="41"/>
      <c r="K105" s="41"/>
      <c r="L105" s="43"/>
      <c r="M105" s="41"/>
      <c r="N105" s="41"/>
    </row>
    <row r="106" spans="2:14" ht="12" customHeight="1">
      <c r="B106" s="41"/>
      <c r="C106" s="41"/>
      <c r="D106" s="42"/>
      <c r="E106" s="42"/>
      <c r="F106" s="41"/>
      <c r="G106" s="41"/>
      <c r="H106" s="41"/>
      <c r="I106" s="41"/>
      <c r="J106" s="41"/>
      <c r="K106" s="41"/>
      <c r="L106" s="43"/>
      <c r="M106" s="41"/>
      <c r="N106" s="41"/>
    </row>
    <row r="107" spans="2:14" ht="12" customHeight="1">
      <c r="B107" s="41"/>
      <c r="C107" s="41"/>
      <c r="D107" s="42"/>
      <c r="E107" s="42"/>
      <c r="F107" s="41"/>
      <c r="G107" s="41"/>
      <c r="H107" s="41"/>
      <c r="I107" s="41"/>
      <c r="J107" s="41"/>
      <c r="K107" s="41"/>
      <c r="L107" s="43"/>
      <c r="M107" s="41"/>
      <c r="N107" s="41"/>
    </row>
    <row r="108" spans="2:14" ht="12" customHeight="1">
      <c r="B108" s="41"/>
      <c r="C108" s="41"/>
      <c r="D108" s="42"/>
      <c r="E108" s="42"/>
      <c r="F108" s="41"/>
      <c r="G108" s="41"/>
      <c r="H108" s="41"/>
      <c r="I108" s="41"/>
      <c r="J108" s="41"/>
      <c r="K108" s="41"/>
      <c r="L108" s="43"/>
      <c r="M108" s="41"/>
      <c r="N108" s="41"/>
    </row>
    <row r="109" spans="2:14" ht="12" customHeight="1">
      <c r="B109" s="41"/>
      <c r="C109" s="41"/>
      <c r="D109" s="42"/>
      <c r="E109" s="42"/>
      <c r="F109" s="41"/>
      <c r="G109" s="41"/>
      <c r="H109" s="41"/>
      <c r="I109" s="41"/>
      <c r="J109" s="41"/>
      <c r="K109" s="41"/>
      <c r="L109" s="43"/>
      <c r="M109" s="41"/>
      <c r="N109" s="41"/>
    </row>
    <row r="110" spans="2:14" ht="12" customHeight="1">
      <c r="B110" s="41"/>
      <c r="C110" s="41"/>
      <c r="D110" s="42"/>
      <c r="E110" s="42"/>
      <c r="F110" s="41"/>
      <c r="G110" s="41"/>
      <c r="H110" s="41"/>
      <c r="I110" s="41"/>
      <c r="J110" s="41"/>
      <c r="K110" s="41"/>
      <c r="L110" s="43"/>
      <c r="M110" s="41"/>
      <c r="N110" s="41"/>
    </row>
    <row r="111" spans="2:14" ht="12" customHeight="1">
      <c r="B111" s="41"/>
      <c r="C111" s="41"/>
      <c r="D111" s="42"/>
      <c r="E111" s="42"/>
      <c r="F111" s="41"/>
      <c r="G111" s="41"/>
      <c r="H111" s="41"/>
      <c r="I111" s="41"/>
      <c r="J111" s="41"/>
      <c r="K111" s="41"/>
      <c r="L111" s="43"/>
      <c r="M111" s="41"/>
      <c r="N111" s="41"/>
    </row>
    <row r="112" spans="2:14" ht="12" customHeight="1">
      <c r="B112" s="41"/>
      <c r="C112" s="41"/>
      <c r="D112" s="42"/>
      <c r="E112" s="42"/>
      <c r="F112" s="41"/>
      <c r="G112" s="41"/>
      <c r="H112" s="41"/>
      <c r="I112" s="41"/>
      <c r="J112" s="41"/>
      <c r="K112" s="41"/>
      <c r="L112" s="43"/>
      <c r="M112" s="41"/>
      <c r="N112" s="41"/>
    </row>
    <row r="113" spans="2:14" ht="12" customHeight="1">
      <c r="B113" s="41"/>
      <c r="C113" s="41"/>
      <c r="D113" s="42"/>
      <c r="E113" s="42"/>
      <c r="F113" s="41"/>
      <c r="G113" s="41"/>
      <c r="H113" s="41"/>
      <c r="I113" s="41"/>
      <c r="J113" s="41"/>
      <c r="K113" s="41"/>
      <c r="L113" s="43"/>
      <c r="M113" s="41"/>
      <c r="N113" s="41"/>
    </row>
    <row r="114" spans="2:14" ht="12" customHeight="1">
      <c r="B114" s="41"/>
      <c r="C114" s="41"/>
      <c r="D114" s="42"/>
      <c r="E114" s="42"/>
      <c r="F114" s="41"/>
      <c r="G114" s="41"/>
      <c r="H114" s="41"/>
      <c r="I114" s="41"/>
      <c r="J114" s="41"/>
      <c r="K114" s="41"/>
      <c r="L114" s="43"/>
      <c r="M114" s="41"/>
      <c r="N114" s="41"/>
    </row>
    <row r="115" spans="2:14" ht="12" customHeight="1">
      <c r="B115" s="41"/>
      <c r="C115" s="41"/>
      <c r="D115" s="42"/>
      <c r="E115" s="42"/>
      <c r="F115" s="41"/>
      <c r="G115" s="41"/>
      <c r="H115" s="41"/>
      <c r="I115" s="41"/>
      <c r="J115" s="41"/>
      <c r="K115" s="41"/>
      <c r="L115" s="43"/>
      <c r="M115" s="41"/>
      <c r="N115" s="41"/>
    </row>
    <row r="116" spans="2:14" ht="12" customHeight="1">
      <c r="B116" s="41"/>
      <c r="C116" s="41"/>
      <c r="D116" s="42"/>
      <c r="E116" s="42"/>
      <c r="F116" s="41"/>
      <c r="G116" s="41"/>
      <c r="H116" s="41"/>
      <c r="I116" s="41"/>
      <c r="J116" s="41"/>
      <c r="K116" s="41"/>
      <c r="L116" s="43"/>
      <c r="M116" s="41"/>
      <c r="N116" s="41"/>
    </row>
    <row r="117" spans="2:14" ht="12" customHeight="1">
      <c r="B117" s="41"/>
      <c r="C117" s="41"/>
      <c r="D117" s="42"/>
      <c r="E117" s="42"/>
      <c r="F117" s="41"/>
      <c r="G117" s="41"/>
      <c r="H117" s="41"/>
      <c r="I117" s="41"/>
      <c r="J117" s="41"/>
      <c r="K117" s="41"/>
      <c r="L117" s="43"/>
      <c r="M117" s="41"/>
      <c r="N117" s="41"/>
    </row>
    <row r="118" spans="2:14" ht="12" customHeight="1">
      <c r="B118" s="41"/>
      <c r="C118" s="41"/>
      <c r="D118" s="42"/>
      <c r="E118" s="42"/>
      <c r="F118" s="41"/>
      <c r="G118" s="41"/>
      <c r="H118" s="41"/>
      <c r="I118" s="41"/>
      <c r="J118" s="41"/>
      <c r="K118" s="41"/>
      <c r="L118" s="43"/>
      <c r="M118" s="41"/>
      <c r="N118" s="41"/>
    </row>
    <row r="119" spans="2:14" ht="12" customHeight="1">
      <c r="B119" s="41"/>
      <c r="C119" s="41"/>
      <c r="D119" s="42"/>
      <c r="E119" s="42"/>
      <c r="F119" s="41"/>
      <c r="G119" s="41"/>
      <c r="H119" s="41"/>
      <c r="I119" s="41"/>
      <c r="J119" s="41"/>
      <c r="K119" s="41"/>
      <c r="L119" s="43"/>
      <c r="M119" s="41"/>
      <c r="N119" s="41"/>
    </row>
    <row r="120" spans="2:14" ht="12" customHeight="1">
      <c r="B120" s="41"/>
      <c r="C120" s="41"/>
      <c r="D120" s="42"/>
      <c r="E120" s="42"/>
      <c r="F120" s="41"/>
      <c r="G120" s="41"/>
      <c r="H120" s="41"/>
      <c r="I120" s="41"/>
      <c r="J120" s="41"/>
      <c r="K120" s="41"/>
      <c r="L120" s="43"/>
      <c r="M120" s="41"/>
      <c r="N120" s="41"/>
    </row>
    <row r="121" spans="2:14" ht="12" customHeight="1">
      <c r="B121" s="41"/>
      <c r="C121" s="41"/>
      <c r="D121" s="42"/>
      <c r="E121" s="42"/>
      <c r="F121" s="41"/>
      <c r="G121" s="41"/>
      <c r="H121" s="41"/>
      <c r="I121" s="41"/>
      <c r="J121" s="41"/>
      <c r="K121" s="41"/>
      <c r="L121" s="43"/>
      <c r="M121" s="41"/>
      <c r="N121" s="41"/>
    </row>
    <row r="122" spans="2:14" ht="12" customHeight="1">
      <c r="B122" s="41"/>
      <c r="C122" s="41"/>
      <c r="D122" s="42"/>
      <c r="E122" s="42"/>
      <c r="F122" s="41"/>
      <c r="G122" s="41"/>
      <c r="H122" s="41"/>
      <c r="I122" s="41"/>
      <c r="J122" s="41"/>
      <c r="K122" s="41"/>
      <c r="L122" s="43"/>
      <c r="M122" s="41"/>
      <c r="N122" s="41"/>
    </row>
    <row r="123" spans="2:14" ht="12" customHeight="1">
      <c r="B123" s="41"/>
      <c r="C123" s="41"/>
      <c r="D123" s="42"/>
      <c r="E123" s="42"/>
      <c r="F123" s="41"/>
      <c r="G123" s="41"/>
      <c r="H123" s="41"/>
      <c r="I123" s="41"/>
      <c r="J123" s="41"/>
      <c r="K123" s="41"/>
      <c r="L123" s="43"/>
      <c r="M123" s="41"/>
      <c r="N123" s="41"/>
    </row>
    <row r="124" spans="2:14" ht="12" customHeight="1">
      <c r="B124" s="41"/>
      <c r="C124" s="41"/>
      <c r="D124" s="42"/>
      <c r="E124" s="42"/>
      <c r="F124" s="41"/>
      <c r="G124" s="41"/>
      <c r="H124" s="41"/>
      <c r="I124" s="41"/>
      <c r="J124" s="41"/>
      <c r="K124" s="41"/>
      <c r="L124" s="43"/>
      <c r="M124" s="41"/>
      <c r="N124" s="41"/>
    </row>
    <row r="125" spans="2:14" ht="12" customHeight="1">
      <c r="B125" s="41"/>
      <c r="C125" s="41"/>
      <c r="D125" s="42"/>
      <c r="E125" s="42"/>
      <c r="F125" s="41"/>
      <c r="G125" s="41"/>
      <c r="H125" s="41"/>
      <c r="I125" s="41"/>
      <c r="J125" s="41"/>
      <c r="K125" s="41"/>
      <c r="L125" s="43"/>
      <c r="M125" s="41"/>
      <c r="N125" s="41"/>
    </row>
    <row r="126" spans="2:14" ht="12" customHeight="1">
      <c r="B126" s="41"/>
      <c r="C126" s="41"/>
      <c r="D126" s="42"/>
      <c r="E126" s="42"/>
      <c r="F126" s="41"/>
      <c r="G126" s="41"/>
      <c r="H126" s="41"/>
      <c r="I126" s="41"/>
      <c r="J126" s="41"/>
      <c r="K126" s="41"/>
      <c r="L126" s="43"/>
      <c r="M126" s="41"/>
      <c r="N126" s="41"/>
    </row>
    <row r="127" spans="2:14" ht="12" customHeight="1">
      <c r="B127" s="41"/>
      <c r="C127" s="41"/>
      <c r="D127" s="42"/>
      <c r="E127" s="42"/>
      <c r="F127" s="41"/>
      <c r="G127" s="41"/>
      <c r="H127" s="41"/>
      <c r="I127" s="41"/>
      <c r="J127" s="41"/>
      <c r="K127" s="41"/>
      <c r="L127" s="43"/>
      <c r="M127" s="41"/>
      <c r="N127" s="41"/>
    </row>
    <row r="128" spans="2:14" ht="12" customHeight="1">
      <c r="B128" s="41"/>
      <c r="C128" s="41"/>
      <c r="D128" s="42"/>
      <c r="E128" s="42"/>
      <c r="F128" s="41"/>
      <c r="G128" s="41"/>
      <c r="H128" s="41"/>
      <c r="I128" s="41"/>
      <c r="J128" s="41"/>
      <c r="K128" s="41"/>
      <c r="L128" s="43"/>
      <c r="M128" s="41"/>
      <c r="N128" s="41"/>
    </row>
    <row r="129" spans="2:14" ht="12" customHeight="1">
      <c r="B129" s="41"/>
      <c r="C129" s="41"/>
      <c r="D129" s="42"/>
      <c r="E129" s="42"/>
      <c r="F129" s="41"/>
      <c r="G129" s="41"/>
      <c r="H129" s="41"/>
      <c r="I129" s="41"/>
      <c r="J129" s="41"/>
      <c r="K129" s="41"/>
      <c r="L129" s="43"/>
      <c r="M129" s="41"/>
      <c r="N129" s="41"/>
    </row>
    <row r="130" spans="2:14" ht="12" customHeight="1">
      <c r="B130" s="41"/>
      <c r="C130" s="41"/>
      <c r="D130" s="42"/>
      <c r="E130" s="42"/>
      <c r="F130" s="41"/>
      <c r="G130" s="41"/>
      <c r="H130" s="41"/>
      <c r="I130" s="41"/>
      <c r="J130" s="41"/>
      <c r="K130" s="41"/>
      <c r="L130" s="43"/>
      <c r="M130" s="41"/>
      <c r="N130" s="41"/>
    </row>
    <row r="131" spans="2:14" ht="12" customHeight="1">
      <c r="B131" s="41"/>
      <c r="C131" s="41"/>
      <c r="D131" s="42"/>
      <c r="E131" s="42"/>
      <c r="F131" s="41"/>
      <c r="G131" s="41"/>
      <c r="H131" s="41"/>
      <c r="I131" s="41"/>
      <c r="J131" s="41"/>
      <c r="K131" s="41"/>
      <c r="L131" s="43"/>
      <c r="M131" s="41"/>
      <c r="N131" s="41"/>
    </row>
    <row r="132" spans="2:14" ht="12" customHeight="1">
      <c r="B132" s="41"/>
      <c r="C132" s="41"/>
      <c r="D132" s="42"/>
      <c r="E132" s="42"/>
      <c r="F132" s="41"/>
      <c r="G132" s="41"/>
      <c r="H132" s="41"/>
      <c r="I132" s="41"/>
      <c r="J132" s="41"/>
      <c r="K132" s="41"/>
      <c r="L132" s="43"/>
      <c r="M132" s="41"/>
      <c r="N132" s="41"/>
    </row>
    <row r="133" spans="2:14" ht="12" customHeight="1">
      <c r="B133" s="41"/>
      <c r="C133" s="41"/>
      <c r="D133" s="42"/>
      <c r="E133" s="42"/>
      <c r="F133" s="41"/>
      <c r="G133" s="41"/>
      <c r="H133" s="41"/>
      <c r="I133" s="41"/>
      <c r="J133" s="41"/>
      <c r="K133" s="41"/>
      <c r="L133" s="43"/>
      <c r="M133" s="41"/>
      <c r="N133" s="41"/>
    </row>
    <row r="134" spans="2:14" ht="12" customHeight="1">
      <c r="B134" s="41"/>
      <c r="C134" s="41"/>
      <c r="D134" s="42"/>
      <c r="E134" s="42"/>
      <c r="F134" s="41"/>
      <c r="G134" s="41"/>
      <c r="H134" s="41"/>
      <c r="I134" s="41"/>
      <c r="J134" s="41"/>
      <c r="K134" s="41"/>
      <c r="L134" s="43"/>
      <c r="M134" s="41"/>
      <c r="N134" s="41"/>
    </row>
    <row r="135" spans="2:14" ht="12" customHeight="1">
      <c r="B135" s="41"/>
      <c r="C135" s="41"/>
      <c r="D135" s="42"/>
      <c r="E135" s="42"/>
      <c r="F135" s="41"/>
      <c r="G135" s="41"/>
      <c r="H135" s="41"/>
      <c r="I135" s="41"/>
      <c r="J135" s="41"/>
      <c r="K135" s="41"/>
      <c r="L135" s="43"/>
      <c r="M135" s="41"/>
      <c r="N135" s="41"/>
    </row>
    <row r="136" spans="2:14" ht="12" customHeight="1">
      <c r="B136" s="41"/>
      <c r="C136" s="41"/>
      <c r="D136" s="42"/>
      <c r="E136" s="42"/>
      <c r="F136" s="41"/>
      <c r="G136" s="41"/>
      <c r="H136" s="41"/>
      <c r="I136" s="41"/>
      <c r="J136" s="41"/>
      <c r="K136" s="41"/>
      <c r="L136" s="43"/>
      <c r="M136" s="41"/>
      <c r="N136" s="41"/>
    </row>
    <row r="137" spans="2:14" ht="12" customHeight="1">
      <c r="B137" s="41"/>
      <c r="C137" s="41"/>
      <c r="D137" s="42"/>
      <c r="E137" s="42"/>
      <c r="F137" s="41"/>
      <c r="G137" s="41"/>
      <c r="H137" s="41"/>
      <c r="I137" s="41"/>
      <c r="J137" s="41"/>
      <c r="K137" s="41"/>
      <c r="L137" s="43"/>
      <c r="M137" s="41"/>
      <c r="N137" s="41"/>
    </row>
    <row r="138" spans="2:14" ht="12" customHeight="1">
      <c r="B138" s="41"/>
      <c r="C138" s="41"/>
      <c r="D138" s="42"/>
      <c r="E138" s="42"/>
      <c r="F138" s="41"/>
      <c r="G138" s="41"/>
      <c r="H138" s="41"/>
      <c r="I138" s="41"/>
      <c r="J138" s="41"/>
      <c r="K138" s="41"/>
      <c r="L138" s="43"/>
      <c r="M138" s="41"/>
      <c r="N138" s="41"/>
    </row>
    <row r="139" spans="2:14" ht="12" customHeight="1">
      <c r="B139" s="41"/>
      <c r="C139" s="41"/>
      <c r="D139" s="42"/>
      <c r="E139" s="42"/>
      <c r="F139" s="41"/>
      <c r="G139" s="41"/>
      <c r="H139" s="41"/>
      <c r="I139" s="41"/>
      <c r="J139" s="41"/>
      <c r="K139" s="41"/>
      <c r="L139" s="43"/>
      <c r="M139" s="41"/>
      <c r="N139" s="41"/>
    </row>
    <row r="140" spans="2:14" ht="12" customHeight="1">
      <c r="B140" s="41"/>
      <c r="C140" s="41"/>
      <c r="D140" s="42"/>
      <c r="E140" s="42"/>
      <c r="F140" s="41"/>
      <c r="G140" s="41"/>
      <c r="H140" s="41"/>
      <c r="I140" s="41"/>
      <c r="J140" s="41"/>
      <c r="K140" s="41"/>
      <c r="L140" s="43"/>
      <c r="M140" s="41"/>
      <c r="N140" s="41"/>
    </row>
    <row r="141" spans="2:14" ht="12" customHeight="1">
      <c r="B141" s="41"/>
      <c r="C141" s="41"/>
      <c r="D141" s="42"/>
      <c r="E141" s="42"/>
      <c r="F141" s="41"/>
      <c r="G141" s="41"/>
      <c r="H141" s="41"/>
      <c r="I141" s="41"/>
      <c r="J141" s="41"/>
      <c r="K141" s="41"/>
      <c r="L141" s="43"/>
      <c r="M141" s="41"/>
      <c r="N141" s="41"/>
    </row>
  </sheetData>
  <sheetProtection/>
  <mergeCells count="3">
    <mergeCell ref="D1:E1"/>
    <mergeCell ref="M1:N1"/>
    <mergeCell ref="J1:K1"/>
  </mergeCells>
  <printOptions/>
  <pageMargins left="0.7086614173228347" right="0.4330708661417323" top="1.3779527559055118" bottom="0.5905511811023623" header="0.07874015748031496" footer="0"/>
  <pageSetup horizontalDpi="600" verticalDpi="600" orientation="portrait" paperSize="9" r:id="rId3"/>
  <headerFooter alignWithMargins="0">
    <oddHeader>&amp;L
&amp;G&amp;C&amp;"Arial Narrow,Gras"&amp;12
&amp;14Bilan au 30.04.2017</oddHeader>
    <oddFooter>&amp;L&amp;"Arial Narrow,Normal"&amp;8Fribourg, le &amp;D 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2"/>
  <sheetViews>
    <sheetView workbookViewId="0" topLeftCell="A1">
      <selection activeCell="F47" sqref="F47"/>
    </sheetView>
  </sheetViews>
  <sheetFormatPr defaultColWidth="11.421875" defaultRowHeight="12.75"/>
  <cols>
    <col min="1" max="2" width="11.421875" style="58" customWidth="1"/>
    <col min="3" max="3" width="15.8515625" style="58" bestFit="1" customWidth="1"/>
    <col min="4" max="4" width="11.421875" style="58" customWidth="1"/>
    <col min="5" max="5" width="12.421875" style="58" customWidth="1"/>
    <col min="6" max="7" width="12.7109375" style="58" customWidth="1"/>
    <col min="8" max="16384" width="11.421875" style="58" customWidth="1"/>
  </cols>
  <sheetData>
    <row r="2" spans="1:7" ht="18.75">
      <c r="A2" s="78" t="s">
        <v>42</v>
      </c>
      <c r="B2" s="78"/>
      <c r="C2" s="78"/>
      <c r="D2" s="78"/>
      <c r="E2" s="78"/>
      <c r="F2" s="78"/>
      <c r="G2" s="78"/>
    </row>
    <row r="3" spans="1:7" ht="16.5">
      <c r="A3" s="59"/>
      <c r="B3" s="59"/>
      <c r="C3" s="59"/>
      <c r="D3" s="59"/>
      <c r="E3" s="59"/>
      <c r="F3" s="59"/>
      <c r="G3" s="59"/>
    </row>
    <row r="4" spans="1:7" ht="16.5">
      <c r="A4" s="60" t="s">
        <v>29</v>
      </c>
      <c r="E4" s="71" t="s">
        <v>43</v>
      </c>
      <c r="F4" s="71">
        <v>42855</v>
      </c>
      <c r="G4" s="71">
        <v>42490</v>
      </c>
    </row>
    <row r="5" spans="5:7" ht="16.5">
      <c r="E5" s="61"/>
      <c r="F5" s="61"/>
      <c r="G5" s="61"/>
    </row>
    <row r="6" spans="1:7" ht="16.5">
      <c r="A6" s="58" t="s">
        <v>78</v>
      </c>
      <c r="D6" s="58" t="s">
        <v>77</v>
      </c>
      <c r="E6" s="74">
        <v>54</v>
      </c>
      <c r="F6" s="62">
        <v>221</v>
      </c>
      <c r="G6" s="62">
        <v>298</v>
      </c>
    </row>
    <row r="7" spans="1:7" ht="16.5" hidden="1">
      <c r="A7" s="58" t="s">
        <v>69</v>
      </c>
      <c r="D7" s="58" t="s">
        <v>90</v>
      </c>
      <c r="E7" s="74"/>
      <c r="F7" s="62">
        <v>0</v>
      </c>
      <c r="G7" s="62">
        <v>0</v>
      </c>
    </row>
    <row r="8" spans="1:7" ht="16.5" hidden="1">
      <c r="A8" s="58" t="s">
        <v>53</v>
      </c>
      <c r="D8" s="58" t="s">
        <v>52</v>
      </c>
      <c r="E8" s="74"/>
      <c r="F8" s="62"/>
      <c r="G8" s="62"/>
    </row>
    <row r="9" spans="5:7" ht="16.5">
      <c r="E9" s="75"/>
      <c r="F9" s="63"/>
      <c r="G9" s="63"/>
    </row>
    <row r="10" spans="5:7" ht="16.5">
      <c r="E10" s="72"/>
      <c r="F10" s="62"/>
      <c r="G10" s="62"/>
    </row>
    <row r="11" spans="1:7" ht="16.5">
      <c r="A11" s="60" t="s">
        <v>30</v>
      </c>
      <c r="E11" s="73"/>
      <c r="F11" s="64">
        <f>SUM(F6:F10)</f>
        <v>221</v>
      </c>
      <c r="G11" s="64">
        <f>SUM(G6:G10)</f>
        <v>298</v>
      </c>
    </row>
    <row r="12" spans="1:7" ht="16.5">
      <c r="A12" s="60"/>
      <c r="E12" s="64"/>
      <c r="F12" s="64"/>
      <c r="G12" s="64"/>
    </row>
    <row r="13" spans="1:7" ht="16.5">
      <c r="A13" s="60"/>
      <c r="E13" s="64"/>
      <c r="F13" s="64"/>
      <c r="G13" s="64"/>
    </row>
    <row r="14" spans="1:7" ht="16.5">
      <c r="A14" s="60" t="s">
        <v>31</v>
      </c>
      <c r="E14" s="62"/>
      <c r="F14" s="62"/>
      <c r="G14" s="62"/>
    </row>
    <row r="15" spans="1:7" ht="16.5">
      <c r="A15" s="60"/>
      <c r="E15" s="62"/>
      <c r="F15" s="62"/>
      <c r="G15" s="62"/>
    </row>
    <row r="16" spans="1:7" ht="16.5" hidden="1">
      <c r="A16" s="58" t="s">
        <v>74</v>
      </c>
      <c r="D16" s="58" t="s">
        <v>44</v>
      </c>
      <c r="E16" s="74"/>
      <c r="F16" s="62">
        <v>0</v>
      </c>
      <c r="G16" s="62">
        <v>0</v>
      </c>
    </row>
    <row r="17" spans="1:7" ht="16.5" hidden="1">
      <c r="A17" s="58" t="s">
        <v>75</v>
      </c>
      <c r="D17" s="58" t="s">
        <v>76</v>
      </c>
      <c r="E17" s="74"/>
      <c r="F17" s="62">
        <v>0</v>
      </c>
      <c r="G17" s="62">
        <v>0</v>
      </c>
    </row>
    <row r="18" spans="1:7" ht="16.5">
      <c r="A18" s="58" t="s">
        <v>97</v>
      </c>
      <c r="D18" s="58" t="s">
        <v>63</v>
      </c>
      <c r="E18" s="74"/>
      <c r="F18" s="62">
        <v>0</v>
      </c>
      <c r="G18" s="62">
        <v>500</v>
      </c>
    </row>
    <row r="19" spans="1:7" ht="16.5">
      <c r="A19" s="58" t="s">
        <v>80</v>
      </c>
      <c r="D19" s="58" t="s">
        <v>79</v>
      </c>
      <c r="E19" s="74">
        <v>55</v>
      </c>
      <c r="F19" s="62">
        <v>3000</v>
      </c>
      <c r="G19" s="62">
        <v>0</v>
      </c>
    </row>
    <row r="20" spans="1:7" ht="16.5">
      <c r="A20" s="58" t="s">
        <v>98</v>
      </c>
      <c r="D20" s="58" t="s">
        <v>99</v>
      </c>
      <c r="E20" s="74"/>
      <c r="F20" s="62">
        <v>0</v>
      </c>
      <c r="G20" s="62">
        <v>500</v>
      </c>
    </row>
    <row r="21" spans="1:7" ht="16.5">
      <c r="A21" s="58" t="s">
        <v>65</v>
      </c>
      <c r="D21" s="58" t="s">
        <v>64</v>
      </c>
      <c r="E21" s="74">
        <v>57</v>
      </c>
      <c r="F21" s="62">
        <v>300</v>
      </c>
      <c r="G21" s="62">
        <v>300</v>
      </c>
    </row>
    <row r="22" spans="1:7" ht="16.5">
      <c r="A22" s="58" t="s">
        <v>82</v>
      </c>
      <c r="D22" s="58" t="s">
        <v>81</v>
      </c>
      <c r="E22" s="74"/>
      <c r="F22" s="62">
        <v>0</v>
      </c>
      <c r="G22" s="62">
        <v>0</v>
      </c>
    </row>
    <row r="23" spans="1:7" ht="16.5">
      <c r="A23" s="58" t="s">
        <v>91</v>
      </c>
      <c r="D23" s="58" t="s">
        <v>45</v>
      </c>
      <c r="E23" s="74">
        <v>58</v>
      </c>
      <c r="F23" s="62">
        <v>200</v>
      </c>
      <c r="G23" s="62">
        <v>300</v>
      </c>
    </row>
    <row r="24" spans="1:7" ht="16.5">
      <c r="A24" s="58" t="s">
        <v>28</v>
      </c>
      <c r="D24" s="58" t="s">
        <v>45</v>
      </c>
      <c r="E24" s="74">
        <v>59</v>
      </c>
      <c r="F24" s="62">
        <v>250</v>
      </c>
      <c r="G24" s="62">
        <v>280</v>
      </c>
    </row>
    <row r="25" spans="5:7" ht="16.5">
      <c r="E25" s="63"/>
      <c r="F25" s="63"/>
      <c r="G25" s="63"/>
    </row>
    <row r="26" spans="5:7" ht="16.5">
      <c r="E26" s="62"/>
      <c r="F26" s="62"/>
      <c r="G26" s="62"/>
    </row>
    <row r="27" spans="1:7" ht="16.5">
      <c r="A27" s="60" t="s">
        <v>30</v>
      </c>
      <c r="E27" s="64"/>
      <c r="F27" s="64">
        <f>SUM(F16:F26)</f>
        <v>3750</v>
      </c>
      <c r="G27" s="64">
        <f>SUM(G16:G26)</f>
        <v>1880</v>
      </c>
    </row>
    <row r="28" spans="1:7" ht="16.5">
      <c r="A28" s="60"/>
      <c r="E28" s="64"/>
      <c r="F28" s="64"/>
      <c r="G28" s="64"/>
    </row>
    <row r="29" spans="1:7" ht="16.5" hidden="1">
      <c r="A29" s="60" t="s">
        <v>32</v>
      </c>
      <c r="E29" s="62"/>
      <c r="F29" s="62"/>
      <c r="G29" s="62"/>
    </row>
    <row r="30" spans="5:7" ht="16.5" hidden="1">
      <c r="E30" s="62"/>
      <c r="F30" s="62"/>
      <c r="G30" s="62"/>
    </row>
    <row r="31" spans="1:7" ht="16.5" hidden="1">
      <c r="A31" s="58" t="s">
        <v>33</v>
      </c>
      <c r="D31" s="58" t="s">
        <v>34</v>
      </c>
      <c r="E31" s="62">
        <v>0</v>
      </c>
      <c r="F31" s="62">
        <v>0</v>
      </c>
      <c r="G31" s="62">
        <v>0</v>
      </c>
    </row>
    <row r="32" spans="1:7" ht="16.5" hidden="1">
      <c r="A32" s="58" t="s">
        <v>35</v>
      </c>
      <c r="D32" s="58" t="s">
        <v>34</v>
      </c>
      <c r="E32" s="62">
        <v>0</v>
      </c>
      <c r="F32" s="62">
        <v>0</v>
      </c>
      <c r="G32" s="62">
        <v>0</v>
      </c>
    </row>
    <row r="33" spans="1:7" ht="16.5" hidden="1">
      <c r="A33" s="58" t="s">
        <v>36</v>
      </c>
      <c r="D33" s="58" t="s">
        <v>34</v>
      </c>
      <c r="E33" s="62">
        <v>0</v>
      </c>
      <c r="F33" s="62">
        <v>0</v>
      </c>
      <c r="G33" s="62">
        <v>0</v>
      </c>
    </row>
    <row r="34" spans="1:7" ht="16.5" hidden="1">
      <c r="A34" s="58" t="s">
        <v>37</v>
      </c>
      <c r="D34" s="58" t="s">
        <v>34</v>
      </c>
      <c r="E34" s="62">
        <v>0</v>
      </c>
      <c r="F34" s="62">
        <v>0</v>
      </c>
      <c r="G34" s="62">
        <v>0</v>
      </c>
    </row>
    <row r="35" spans="1:7" ht="16.5" hidden="1">
      <c r="A35" s="58" t="s">
        <v>38</v>
      </c>
      <c r="D35" s="58" t="s">
        <v>34</v>
      </c>
      <c r="E35" s="63">
        <v>0</v>
      </c>
      <c r="F35" s="63">
        <v>0</v>
      </c>
      <c r="G35" s="63">
        <v>0</v>
      </c>
    </row>
    <row r="36" spans="5:7" ht="16.5" hidden="1">
      <c r="E36" s="62"/>
      <c r="F36" s="62"/>
      <c r="G36" s="62"/>
    </row>
    <row r="37" spans="1:7" ht="16.5" hidden="1">
      <c r="A37" s="60" t="s">
        <v>30</v>
      </c>
      <c r="E37" s="64">
        <f>SUM(E31:E36)</f>
        <v>0</v>
      </c>
      <c r="F37" s="64">
        <f>SUM(F31:F36)</f>
        <v>0</v>
      </c>
      <c r="G37" s="64">
        <f>SUM(G31:G36)</f>
        <v>0</v>
      </c>
    </row>
    <row r="38" spans="1:7" ht="16.5" hidden="1">
      <c r="A38" s="60"/>
      <c r="E38" s="64"/>
      <c r="F38" s="64"/>
      <c r="G38" s="64"/>
    </row>
    <row r="39" spans="5:7" ht="16.5" hidden="1">
      <c r="E39" s="62"/>
      <c r="F39" s="62"/>
      <c r="G39" s="62"/>
    </row>
    <row r="40" spans="1:7" ht="16.5" hidden="1">
      <c r="A40" s="60" t="s">
        <v>39</v>
      </c>
      <c r="E40" s="62"/>
      <c r="F40" s="62"/>
      <c r="G40" s="62"/>
    </row>
    <row r="41" spans="5:7" ht="16.5" hidden="1">
      <c r="E41" s="62"/>
      <c r="F41" s="62"/>
      <c r="G41" s="62"/>
    </row>
    <row r="42" spans="1:7" ht="16.5" hidden="1">
      <c r="A42" s="58" t="s">
        <v>40</v>
      </c>
      <c r="C42" s="65">
        <v>1</v>
      </c>
      <c r="D42" s="58" t="s">
        <v>41</v>
      </c>
      <c r="E42" s="64"/>
      <c r="F42" s="64"/>
      <c r="G42" s="64"/>
    </row>
    <row r="43" spans="5:7" ht="16.5" hidden="1">
      <c r="E43" s="62"/>
      <c r="F43" s="62"/>
      <c r="G43" s="62"/>
    </row>
    <row r="44" spans="1:7" ht="16.5">
      <c r="A44" s="66"/>
      <c r="B44" s="67"/>
      <c r="C44" s="67"/>
      <c r="D44" s="67"/>
      <c r="E44" s="68"/>
      <c r="F44" s="68"/>
      <c r="G44" s="68"/>
    </row>
    <row r="45" spans="5:7" ht="16.5">
      <c r="E45" s="62"/>
      <c r="F45" s="62"/>
      <c r="G45" s="62"/>
    </row>
    <row r="46" spans="1:7" ht="16.5">
      <c r="A46" s="60" t="s">
        <v>49</v>
      </c>
      <c r="E46" s="64"/>
      <c r="F46" s="64">
        <v>209.25</v>
      </c>
      <c r="G46" s="64">
        <v>116.2</v>
      </c>
    </row>
    <row r="47" spans="5:7" ht="16.5">
      <c r="E47" s="62"/>
      <c r="F47" s="62"/>
      <c r="G47" s="62"/>
    </row>
    <row r="48" spans="5:7" ht="16.5">
      <c r="E48" s="69"/>
      <c r="F48" s="69"/>
      <c r="G48" s="70"/>
    </row>
    <row r="49" spans="5:7" ht="16.5">
      <c r="E49" s="70"/>
      <c r="F49" s="70"/>
      <c r="G49" s="70"/>
    </row>
    <row r="50" spans="5:7" ht="16.5">
      <c r="E50" s="70"/>
      <c r="F50" s="70"/>
      <c r="G50" s="70"/>
    </row>
    <row r="51" spans="5:7" ht="16.5">
      <c r="E51" s="70"/>
      <c r="F51" s="70"/>
      <c r="G51" s="70"/>
    </row>
    <row r="52" spans="5:7" ht="16.5">
      <c r="E52" s="70"/>
      <c r="F52" s="70"/>
      <c r="G52" s="70"/>
    </row>
    <row r="53" spans="5:7" ht="16.5">
      <c r="E53" s="70"/>
      <c r="F53" s="70"/>
      <c r="G53" s="70"/>
    </row>
    <row r="54" spans="5:7" ht="16.5">
      <c r="E54" s="70"/>
      <c r="F54" s="70"/>
      <c r="G54" s="70"/>
    </row>
    <row r="55" spans="5:7" ht="16.5">
      <c r="E55" s="70"/>
      <c r="F55" s="70"/>
      <c r="G55" s="70"/>
    </row>
    <row r="56" spans="5:7" ht="16.5">
      <c r="E56" s="70"/>
      <c r="F56" s="70"/>
      <c r="G56" s="70"/>
    </row>
    <row r="57" spans="5:7" ht="16.5">
      <c r="E57" s="70"/>
      <c r="F57" s="70"/>
      <c r="G57" s="70"/>
    </row>
    <row r="58" spans="5:7" ht="16.5">
      <c r="E58" s="70"/>
      <c r="F58" s="70"/>
      <c r="G58" s="70"/>
    </row>
    <row r="59" spans="5:7" ht="16.5">
      <c r="E59" s="70"/>
      <c r="F59" s="70"/>
      <c r="G59" s="70"/>
    </row>
    <row r="60" spans="5:7" ht="16.5">
      <c r="E60" s="70"/>
      <c r="F60" s="70"/>
      <c r="G60" s="70"/>
    </row>
    <row r="61" spans="5:7" ht="16.5">
      <c r="E61" s="70"/>
      <c r="F61" s="70"/>
      <c r="G61" s="70"/>
    </row>
    <row r="62" spans="5:7" ht="16.5">
      <c r="E62" s="70"/>
      <c r="F62" s="70"/>
      <c r="G62" s="70"/>
    </row>
    <row r="63" spans="5:7" ht="16.5">
      <c r="E63" s="70"/>
      <c r="F63" s="70"/>
      <c r="G63" s="70"/>
    </row>
    <row r="64" spans="5:7" ht="16.5">
      <c r="E64" s="70"/>
      <c r="F64" s="70"/>
      <c r="G64" s="70"/>
    </row>
    <row r="65" spans="5:7" ht="16.5">
      <c r="E65" s="70"/>
      <c r="F65" s="70"/>
      <c r="G65" s="70"/>
    </row>
    <row r="66" spans="5:7" ht="16.5">
      <c r="E66" s="70"/>
      <c r="F66" s="70"/>
      <c r="G66" s="70"/>
    </row>
    <row r="67" spans="5:7" ht="16.5">
      <c r="E67" s="70"/>
      <c r="F67" s="70"/>
      <c r="G67" s="70"/>
    </row>
    <row r="68" spans="5:7" ht="16.5">
      <c r="E68" s="70"/>
      <c r="F68" s="70"/>
      <c r="G68" s="70"/>
    </row>
    <row r="69" spans="5:7" ht="16.5">
      <c r="E69" s="70"/>
      <c r="F69" s="70"/>
      <c r="G69" s="70"/>
    </row>
    <row r="70" spans="5:7" ht="16.5">
      <c r="E70" s="70"/>
      <c r="F70" s="70"/>
      <c r="G70" s="70"/>
    </row>
    <row r="71" spans="5:7" ht="16.5">
      <c r="E71" s="70"/>
      <c r="F71" s="70"/>
      <c r="G71" s="70"/>
    </row>
    <row r="72" spans="5:7" ht="16.5">
      <c r="E72" s="70"/>
      <c r="F72" s="70"/>
      <c r="G72" s="70"/>
    </row>
    <row r="73" spans="5:7" ht="16.5">
      <c r="E73" s="70"/>
      <c r="F73" s="70"/>
      <c r="G73" s="70"/>
    </row>
    <row r="74" spans="5:7" ht="16.5">
      <c r="E74" s="70"/>
      <c r="F74" s="70"/>
      <c r="G74" s="70"/>
    </row>
    <row r="75" spans="5:7" ht="16.5">
      <c r="E75" s="70"/>
      <c r="F75" s="70"/>
      <c r="G75" s="70"/>
    </row>
    <row r="76" spans="5:7" ht="16.5">
      <c r="E76" s="70"/>
      <c r="F76" s="70"/>
      <c r="G76" s="70"/>
    </row>
    <row r="77" spans="5:7" ht="16.5">
      <c r="E77" s="70"/>
      <c r="F77" s="70"/>
      <c r="G77" s="70"/>
    </row>
    <row r="78" spans="5:7" ht="16.5">
      <c r="E78" s="70"/>
      <c r="F78" s="70"/>
      <c r="G78" s="70"/>
    </row>
    <row r="79" spans="5:7" ht="16.5">
      <c r="E79" s="70"/>
      <c r="F79" s="70"/>
      <c r="G79" s="70"/>
    </row>
    <row r="80" spans="5:7" ht="16.5">
      <c r="E80" s="70"/>
      <c r="F80" s="70"/>
      <c r="G80" s="70"/>
    </row>
    <row r="81" spans="5:7" ht="16.5">
      <c r="E81" s="70"/>
      <c r="F81" s="70"/>
      <c r="G81" s="70"/>
    </row>
    <row r="82" spans="5:7" ht="16.5">
      <c r="E82" s="70"/>
      <c r="F82" s="70"/>
      <c r="G82" s="70"/>
    </row>
    <row r="83" spans="5:7" ht="16.5">
      <c r="E83" s="70"/>
      <c r="F83" s="70"/>
      <c r="G83" s="70"/>
    </row>
    <row r="84" spans="5:7" ht="16.5">
      <c r="E84" s="70"/>
      <c r="F84" s="70"/>
      <c r="G84" s="70"/>
    </row>
    <row r="85" spans="5:7" ht="16.5">
      <c r="E85" s="70"/>
      <c r="F85" s="70"/>
      <c r="G85" s="70"/>
    </row>
    <row r="86" spans="5:7" ht="16.5">
      <c r="E86" s="70"/>
      <c r="F86" s="70"/>
      <c r="G86" s="70"/>
    </row>
    <row r="87" spans="5:7" ht="16.5">
      <c r="E87" s="70"/>
      <c r="F87" s="70"/>
      <c r="G87" s="70"/>
    </row>
    <row r="88" spans="5:7" ht="16.5">
      <c r="E88" s="70"/>
      <c r="F88" s="70"/>
      <c r="G88" s="70"/>
    </row>
    <row r="89" spans="5:7" ht="16.5">
      <c r="E89" s="70"/>
      <c r="F89" s="70"/>
      <c r="G89" s="70"/>
    </row>
    <row r="90" spans="5:7" ht="16.5">
      <c r="E90" s="70"/>
      <c r="F90" s="70"/>
      <c r="G90" s="70"/>
    </row>
    <row r="91" spans="5:7" ht="16.5">
      <c r="E91" s="70"/>
      <c r="F91" s="70"/>
      <c r="G91" s="70"/>
    </row>
    <row r="92" spans="5:7" ht="16.5">
      <c r="E92" s="70"/>
      <c r="F92" s="70"/>
      <c r="G92" s="70"/>
    </row>
    <row r="93" spans="5:7" ht="16.5">
      <c r="E93" s="70"/>
      <c r="F93" s="70"/>
      <c r="G93" s="70"/>
    </row>
    <row r="94" spans="5:7" ht="16.5">
      <c r="E94" s="70"/>
      <c r="F94" s="70"/>
      <c r="G94" s="70"/>
    </row>
    <row r="95" spans="5:7" ht="16.5">
      <c r="E95" s="70"/>
      <c r="F95" s="70"/>
      <c r="G95" s="70"/>
    </row>
    <row r="96" spans="5:7" ht="16.5">
      <c r="E96" s="70"/>
      <c r="F96" s="70"/>
      <c r="G96" s="70"/>
    </row>
    <row r="97" spans="5:7" ht="16.5">
      <c r="E97" s="70"/>
      <c r="F97" s="70"/>
      <c r="G97" s="70"/>
    </row>
    <row r="98" spans="5:7" ht="16.5">
      <c r="E98" s="70"/>
      <c r="F98" s="70"/>
      <c r="G98" s="70"/>
    </row>
    <row r="99" spans="5:7" ht="16.5">
      <c r="E99" s="70"/>
      <c r="F99" s="70"/>
      <c r="G99" s="70"/>
    </row>
    <row r="100" spans="5:7" ht="16.5">
      <c r="E100" s="70"/>
      <c r="F100" s="70"/>
      <c r="G100" s="70"/>
    </row>
    <row r="101" spans="5:7" ht="16.5">
      <c r="E101" s="70"/>
      <c r="F101" s="70"/>
      <c r="G101" s="70"/>
    </row>
    <row r="102" spans="5:7" ht="16.5">
      <c r="E102" s="70"/>
      <c r="F102" s="70"/>
      <c r="G102" s="70"/>
    </row>
    <row r="103" spans="5:7" ht="16.5">
      <c r="E103" s="70"/>
      <c r="F103" s="70"/>
      <c r="G103" s="70"/>
    </row>
    <row r="104" spans="5:7" ht="16.5">
      <c r="E104" s="70"/>
      <c r="F104" s="70"/>
      <c r="G104" s="70"/>
    </row>
    <row r="105" spans="5:7" ht="16.5">
      <c r="E105" s="70"/>
      <c r="F105" s="70"/>
      <c r="G105" s="70"/>
    </row>
    <row r="106" spans="5:7" ht="16.5">
      <c r="E106" s="70"/>
      <c r="F106" s="70"/>
      <c r="G106" s="70"/>
    </row>
    <row r="107" spans="5:7" ht="16.5">
      <c r="E107" s="70"/>
      <c r="F107" s="70"/>
      <c r="G107" s="70"/>
    </row>
    <row r="108" spans="5:7" ht="16.5">
      <c r="E108" s="70"/>
      <c r="F108" s="70"/>
      <c r="G108" s="70"/>
    </row>
    <row r="109" spans="5:7" ht="16.5">
      <c r="E109" s="70"/>
      <c r="F109" s="70"/>
      <c r="G109" s="70"/>
    </row>
    <row r="110" spans="5:7" ht="16.5">
      <c r="E110" s="70"/>
      <c r="F110" s="70"/>
      <c r="G110" s="70"/>
    </row>
    <row r="111" spans="5:7" ht="16.5">
      <c r="E111" s="70"/>
      <c r="F111" s="70"/>
      <c r="G111" s="70"/>
    </row>
    <row r="112" spans="5:7" ht="16.5">
      <c r="E112" s="70"/>
      <c r="F112" s="70"/>
      <c r="G112" s="70"/>
    </row>
    <row r="113" spans="5:7" ht="16.5">
      <c r="E113" s="70"/>
      <c r="F113" s="70"/>
      <c r="G113" s="70"/>
    </row>
    <row r="114" spans="5:7" ht="16.5">
      <c r="E114" s="70"/>
      <c r="F114" s="70"/>
      <c r="G114" s="70"/>
    </row>
    <row r="115" spans="5:7" ht="16.5">
      <c r="E115" s="70"/>
      <c r="F115" s="70"/>
      <c r="G115" s="70"/>
    </row>
    <row r="116" spans="5:7" ht="16.5">
      <c r="E116" s="70"/>
      <c r="F116" s="70"/>
      <c r="G116" s="70"/>
    </row>
    <row r="117" spans="5:7" ht="16.5">
      <c r="E117" s="70"/>
      <c r="F117" s="70"/>
      <c r="G117" s="70"/>
    </row>
    <row r="118" spans="5:7" ht="16.5">
      <c r="E118" s="70"/>
      <c r="F118" s="70"/>
      <c r="G118" s="70"/>
    </row>
    <row r="119" spans="5:7" ht="16.5">
      <c r="E119" s="70"/>
      <c r="F119" s="70"/>
      <c r="G119" s="70"/>
    </row>
    <row r="120" spans="5:7" ht="16.5">
      <c r="E120" s="70"/>
      <c r="F120" s="70"/>
      <c r="G120" s="70"/>
    </row>
    <row r="121" spans="5:7" ht="16.5">
      <c r="E121" s="70"/>
      <c r="F121" s="70"/>
      <c r="G121" s="70"/>
    </row>
    <row r="122" spans="5:7" ht="16.5">
      <c r="E122" s="70"/>
      <c r="F122" s="70"/>
      <c r="G122" s="70"/>
    </row>
    <row r="123" spans="5:7" ht="16.5">
      <c r="E123" s="70"/>
      <c r="F123" s="70"/>
      <c r="G123" s="70"/>
    </row>
    <row r="124" spans="5:7" ht="16.5">
      <c r="E124" s="70"/>
      <c r="F124" s="70"/>
      <c r="G124" s="70"/>
    </row>
    <row r="125" spans="5:7" ht="16.5">
      <c r="E125" s="70"/>
      <c r="F125" s="70"/>
      <c r="G125" s="70"/>
    </row>
    <row r="126" spans="5:7" ht="16.5">
      <c r="E126" s="70"/>
      <c r="F126" s="70"/>
      <c r="G126" s="70"/>
    </row>
    <row r="127" spans="5:7" ht="16.5">
      <c r="E127" s="70"/>
      <c r="F127" s="70"/>
      <c r="G127" s="70"/>
    </row>
    <row r="128" spans="5:7" ht="16.5">
      <c r="E128" s="70"/>
      <c r="F128" s="70"/>
      <c r="G128" s="70"/>
    </row>
    <row r="129" spans="5:7" ht="16.5">
      <c r="E129" s="70"/>
      <c r="F129" s="70"/>
      <c r="G129" s="70"/>
    </row>
    <row r="130" spans="5:7" ht="16.5">
      <c r="E130" s="70"/>
      <c r="F130" s="70"/>
      <c r="G130" s="70"/>
    </row>
    <row r="131" spans="5:7" ht="16.5">
      <c r="E131" s="70"/>
      <c r="F131" s="70"/>
      <c r="G131" s="70"/>
    </row>
    <row r="132" spans="5:7" ht="16.5">
      <c r="E132" s="70"/>
      <c r="F132" s="70"/>
      <c r="G132" s="70"/>
    </row>
    <row r="133" spans="5:7" ht="16.5">
      <c r="E133" s="70"/>
      <c r="F133" s="70"/>
      <c r="G133" s="70"/>
    </row>
    <row r="134" spans="5:7" ht="16.5">
      <c r="E134" s="70"/>
      <c r="F134" s="70"/>
      <c r="G134" s="70"/>
    </row>
    <row r="135" spans="5:7" ht="16.5">
      <c r="E135" s="70"/>
      <c r="F135" s="70"/>
      <c r="G135" s="70"/>
    </row>
    <row r="136" spans="5:7" ht="16.5">
      <c r="E136" s="70"/>
      <c r="F136" s="70"/>
      <c r="G136" s="70"/>
    </row>
    <row r="137" spans="5:7" ht="16.5">
      <c r="E137" s="70"/>
      <c r="F137" s="70"/>
      <c r="G137" s="70"/>
    </row>
    <row r="138" spans="5:7" ht="16.5">
      <c r="E138" s="70"/>
      <c r="F138" s="70"/>
      <c r="G138" s="70"/>
    </row>
    <row r="139" spans="5:7" ht="16.5">
      <c r="E139" s="70"/>
      <c r="F139" s="70"/>
      <c r="G139" s="70"/>
    </row>
    <row r="140" spans="5:7" ht="16.5">
      <c r="E140" s="70"/>
      <c r="F140" s="70"/>
      <c r="G140" s="70"/>
    </row>
    <row r="141" spans="5:7" ht="16.5">
      <c r="E141" s="70"/>
      <c r="F141" s="70"/>
      <c r="G141" s="70"/>
    </row>
    <row r="142" spans="5:7" ht="16.5">
      <c r="E142" s="70"/>
      <c r="F142" s="70"/>
      <c r="G142" s="70"/>
    </row>
    <row r="143" spans="5:7" ht="16.5">
      <c r="E143" s="70"/>
      <c r="F143" s="70"/>
      <c r="G143" s="70"/>
    </row>
    <row r="144" spans="5:7" ht="16.5">
      <c r="E144" s="70"/>
      <c r="F144" s="70"/>
      <c r="G144" s="70"/>
    </row>
    <row r="145" spans="5:7" ht="16.5">
      <c r="E145" s="70"/>
      <c r="F145" s="70"/>
      <c r="G145" s="70"/>
    </row>
    <row r="146" spans="5:7" ht="16.5">
      <c r="E146" s="70"/>
      <c r="F146" s="70"/>
      <c r="G146" s="70"/>
    </row>
    <row r="147" spans="5:7" ht="16.5">
      <c r="E147" s="70"/>
      <c r="F147" s="70"/>
      <c r="G147" s="70"/>
    </row>
    <row r="148" spans="5:7" ht="16.5">
      <c r="E148" s="70"/>
      <c r="F148" s="70"/>
      <c r="G148" s="70"/>
    </row>
    <row r="149" spans="5:7" ht="16.5">
      <c r="E149" s="70"/>
      <c r="F149" s="70"/>
      <c r="G149" s="70"/>
    </row>
    <row r="150" spans="5:7" ht="16.5">
      <c r="E150" s="70"/>
      <c r="F150" s="70"/>
      <c r="G150" s="70"/>
    </row>
    <row r="151" spans="5:7" ht="16.5">
      <c r="E151" s="70"/>
      <c r="F151" s="70"/>
      <c r="G151" s="70"/>
    </row>
    <row r="152" spans="5:7" ht="16.5">
      <c r="E152" s="70"/>
      <c r="F152" s="70"/>
      <c r="G152" s="70"/>
    </row>
    <row r="153" spans="5:7" ht="16.5">
      <c r="E153" s="70"/>
      <c r="F153" s="70"/>
      <c r="G153" s="70"/>
    </row>
    <row r="154" spans="5:7" ht="16.5">
      <c r="E154" s="70"/>
      <c r="F154" s="70"/>
      <c r="G154" s="70"/>
    </row>
    <row r="155" spans="5:7" ht="16.5">
      <c r="E155" s="70"/>
      <c r="F155" s="70"/>
      <c r="G155" s="70"/>
    </row>
    <row r="156" spans="5:7" ht="16.5">
      <c r="E156" s="70"/>
      <c r="F156" s="70"/>
      <c r="G156" s="70"/>
    </row>
    <row r="157" spans="5:7" ht="16.5">
      <c r="E157" s="70"/>
      <c r="F157" s="70"/>
      <c r="G157" s="70"/>
    </row>
    <row r="158" spans="5:7" ht="16.5">
      <c r="E158" s="70"/>
      <c r="F158" s="70"/>
      <c r="G158" s="70"/>
    </row>
    <row r="159" spans="5:7" ht="16.5">
      <c r="E159" s="70"/>
      <c r="F159" s="70"/>
      <c r="G159" s="70"/>
    </row>
    <row r="160" spans="5:7" ht="16.5">
      <c r="E160" s="70"/>
      <c r="F160" s="70"/>
      <c r="G160" s="70"/>
    </row>
    <row r="161" spans="5:7" ht="16.5">
      <c r="E161" s="70"/>
      <c r="F161" s="70"/>
      <c r="G161" s="70"/>
    </row>
    <row r="162" spans="5:7" ht="16.5">
      <c r="E162" s="70"/>
      <c r="F162" s="70"/>
      <c r="G162" s="70"/>
    </row>
    <row r="163" spans="5:7" ht="16.5">
      <c r="E163" s="70"/>
      <c r="F163" s="70"/>
      <c r="G163" s="70"/>
    </row>
    <row r="164" spans="5:7" ht="16.5">
      <c r="E164" s="70"/>
      <c r="F164" s="70"/>
      <c r="G164" s="70"/>
    </row>
    <row r="165" spans="5:7" ht="16.5">
      <c r="E165" s="70"/>
      <c r="F165" s="70"/>
      <c r="G165" s="70"/>
    </row>
    <row r="166" spans="5:7" ht="16.5">
      <c r="E166" s="70"/>
      <c r="F166" s="70"/>
      <c r="G166" s="70"/>
    </row>
    <row r="167" spans="5:7" ht="16.5">
      <c r="E167" s="70"/>
      <c r="F167" s="70"/>
      <c r="G167" s="70"/>
    </row>
    <row r="168" spans="5:7" ht="16.5">
      <c r="E168" s="70"/>
      <c r="F168" s="70"/>
      <c r="G168" s="70"/>
    </row>
    <row r="169" spans="5:7" ht="16.5">
      <c r="E169" s="70"/>
      <c r="F169" s="70"/>
      <c r="G169" s="70"/>
    </row>
    <row r="170" spans="5:7" ht="16.5">
      <c r="E170" s="70"/>
      <c r="F170" s="70"/>
      <c r="G170" s="70"/>
    </row>
    <row r="171" spans="5:7" ht="16.5">
      <c r="E171" s="70"/>
      <c r="F171" s="70"/>
      <c r="G171" s="70"/>
    </row>
    <row r="172" spans="5:7" ht="16.5">
      <c r="E172" s="70"/>
      <c r="F172" s="70"/>
      <c r="G172" s="70"/>
    </row>
    <row r="173" spans="5:7" ht="16.5">
      <c r="E173" s="70"/>
      <c r="F173" s="70"/>
      <c r="G173" s="70"/>
    </row>
    <row r="174" spans="5:7" ht="16.5">
      <c r="E174" s="70"/>
      <c r="F174" s="70"/>
      <c r="G174" s="70"/>
    </row>
    <row r="175" spans="5:7" ht="16.5">
      <c r="E175" s="70"/>
      <c r="F175" s="70"/>
      <c r="G175" s="70"/>
    </row>
    <row r="176" spans="5:7" ht="16.5">
      <c r="E176" s="70"/>
      <c r="F176" s="70"/>
      <c r="G176" s="70"/>
    </row>
    <row r="177" spans="5:7" ht="16.5">
      <c r="E177" s="70"/>
      <c r="F177" s="70"/>
      <c r="G177" s="70"/>
    </row>
    <row r="178" spans="5:7" ht="16.5">
      <c r="E178" s="70"/>
      <c r="F178" s="70"/>
      <c r="G178" s="70"/>
    </row>
    <row r="179" spans="5:7" ht="16.5">
      <c r="E179" s="70"/>
      <c r="F179" s="70"/>
      <c r="G179" s="70"/>
    </row>
    <row r="180" spans="5:7" ht="16.5">
      <c r="E180" s="70"/>
      <c r="F180" s="70"/>
      <c r="G180" s="70"/>
    </row>
    <row r="181" spans="5:7" ht="16.5">
      <c r="E181" s="70"/>
      <c r="F181" s="70"/>
      <c r="G181" s="70"/>
    </row>
    <row r="182" spans="5:7" ht="16.5">
      <c r="E182" s="70"/>
      <c r="F182" s="70"/>
      <c r="G182" s="70"/>
    </row>
    <row r="183" spans="5:7" ht="16.5">
      <c r="E183" s="70"/>
      <c r="F183" s="70"/>
      <c r="G183" s="70"/>
    </row>
    <row r="184" spans="5:7" ht="16.5">
      <c r="E184" s="70"/>
      <c r="F184" s="70"/>
      <c r="G184" s="70"/>
    </row>
    <row r="185" spans="5:7" ht="16.5">
      <c r="E185" s="70"/>
      <c r="F185" s="70"/>
      <c r="G185" s="70"/>
    </row>
    <row r="186" spans="5:7" ht="16.5">
      <c r="E186" s="70"/>
      <c r="F186" s="70"/>
      <c r="G186" s="70"/>
    </row>
    <row r="187" spans="5:7" ht="16.5">
      <c r="E187" s="70"/>
      <c r="F187" s="70"/>
      <c r="G187" s="70"/>
    </row>
    <row r="188" spans="5:7" ht="16.5">
      <c r="E188" s="70"/>
      <c r="F188" s="70"/>
      <c r="G188" s="70"/>
    </row>
    <row r="189" spans="5:7" ht="16.5">
      <c r="E189" s="70"/>
      <c r="F189" s="70"/>
      <c r="G189" s="70"/>
    </row>
    <row r="190" spans="5:7" ht="16.5">
      <c r="E190" s="70"/>
      <c r="F190" s="70"/>
      <c r="G190" s="70"/>
    </row>
    <row r="191" spans="5:7" ht="16.5">
      <c r="E191" s="70"/>
      <c r="F191" s="70"/>
      <c r="G191" s="70"/>
    </row>
    <row r="192" spans="5:7" ht="16.5">
      <c r="E192" s="70"/>
      <c r="F192" s="70"/>
      <c r="G192" s="70"/>
    </row>
  </sheetData>
  <sheetProtection/>
  <mergeCells count="1">
    <mergeCell ref="A2:G2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Narrow,Gras"&amp;14AFTT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93"/>
  <sheetViews>
    <sheetView workbookViewId="0" topLeftCell="A1">
      <selection activeCell="E13" sqref="E13"/>
    </sheetView>
  </sheetViews>
  <sheetFormatPr defaultColWidth="11.421875" defaultRowHeight="12.75"/>
  <cols>
    <col min="1" max="2" width="11.421875" style="58" customWidth="1"/>
    <col min="3" max="3" width="15.8515625" style="58" bestFit="1" customWidth="1"/>
    <col min="4" max="4" width="11.421875" style="58" customWidth="1"/>
    <col min="5" max="5" width="12.421875" style="58" customWidth="1"/>
    <col min="6" max="7" width="12.7109375" style="58" customWidth="1"/>
    <col min="8" max="16384" width="11.421875" style="58" customWidth="1"/>
  </cols>
  <sheetData>
    <row r="2" spans="1:7" ht="18.75">
      <c r="A2" s="78" t="s">
        <v>56</v>
      </c>
      <c r="B2" s="78"/>
      <c r="C2" s="78"/>
      <c r="D2" s="78"/>
      <c r="E2" s="78"/>
      <c r="F2" s="78"/>
      <c r="G2" s="78"/>
    </row>
    <row r="3" spans="1:7" ht="16.5">
      <c r="A3" s="59"/>
      <c r="B3" s="59"/>
      <c r="C3" s="59"/>
      <c r="D3" s="59"/>
      <c r="E3" s="59"/>
      <c r="F3" s="59"/>
      <c r="G3" s="59"/>
    </row>
    <row r="4" spans="1:7" ht="16.5">
      <c r="A4" s="60" t="s">
        <v>29</v>
      </c>
      <c r="E4" s="71" t="s">
        <v>43</v>
      </c>
      <c r="F4" s="71">
        <v>42856</v>
      </c>
      <c r="G4" s="71">
        <v>42491</v>
      </c>
    </row>
    <row r="5" spans="5:7" ht="16.5">
      <c r="E5" s="61"/>
      <c r="F5" s="61"/>
      <c r="G5" s="61"/>
    </row>
    <row r="6" spans="1:7" ht="16.5">
      <c r="A6" s="58" t="s">
        <v>78</v>
      </c>
      <c r="D6" s="58" t="s">
        <v>85</v>
      </c>
      <c r="E6" s="74">
        <v>1</v>
      </c>
      <c r="F6" s="62">
        <v>221</v>
      </c>
      <c r="G6" s="62">
        <v>298</v>
      </c>
    </row>
    <row r="7" spans="1:7" ht="16.5" hidden="1">
      <c r="A7" s="58" t="s">
        <v>69</v>
      </c>
      <c r="D7" s="58" t="s">
        <v>92</v>
      </c>
      <c r="E7" s="74"/>
      <c r="F7" s="62">
        <v>0</v>
      </c>
      <c r="G7" s="62">
        <v>0</v>
      </c>
    </row>
    <row r="8" spans="1:7" ht="16.5" hidden="1">
      <c r="A8" s="58" t="s">
        <v>53</v>
      </c>
      <c r="D8" s="58" t="s">
        <v>52</v>
      </c>
      <c r="E8" s="74"/>
      <c r="F8" s="62"/>
      <c r="G8" s="62"/>
    </row>
    <row r="9" spans="1:7" ht="16.5" hidden="1">
      <c r="A9" s="58" t="s">
        <v>58</v>
      </c>
      <c r="D9" s="58" t="s">
        <v>59</v>
      </c>
      <c r="E9" s="74"/>
      <c r="F9" s="62">
        <v>0</v>
      </c>
      <c r="G9" s="62">
        <v>0</v>
      </c>
    </row>
    <row r="10" spans="5:7" ht="16.5">
      <c r="E10" s="75"/>
      <c r="F10" s="63"/>
      <c r="G10" s="63"/>
    </row>
    <row r="11" spans="5:7" ht="16.5">
      <c r="E11" s="72"/>
      <c r="F11" s="62"/>
      <c r="G11" s="62"/>
    </row>
    <row r="12" spans="1:7" ht="16.5">
      <c r="A12" s="60" t="s">
        <v>30</v>
      </c>
      <c r="E12" s="73"/>
      <c r="F12" s="64">
        <f>SUM(F6:F11)</f>
        <v>221</v>
      </c>
      <c r="G12" s="64">
        <f>SUM(G6:G11)</f>
        <v>298</v>
      </c>
    </row>
    <row r="13" spans="1:7" ht="16.5">
      <c r="A13" s="60"/>
      <c r="E13" s="64"/>
      <c r="F13" s="64"/>
      <c r="G13" s="64"/>
    </row>
    <row r="14" spans="1:7" ht="16.5">
      <c r="A14" s="60"/>
      <c r="E14" s="64"/>
      <c r="F14" s="64"/>
      <c r="G14" s="64"/>
    </row>
    <row r="15" spans="1:7" ht="16.5">
      <c r="A15" s="60" t="s">
        <v>31</v>
      </c>
      <c r="E15" s="62"/>
      <c r="F15" s="62"/>
      <c r="G15" s="62"/>
    </row>
    <row r="16" spans="1:7" ht="16.5">
      <c r="A16" s="60"/>
      <c r="E16" s="62"/>
      <c r="F16" s="62"/>
      <c r="G16" s="62"/>
    </row>
    <row r="17" spans="1:7" ht="16.5" hidden="1">
      <c r="A17" s="58" t="s">
        <v>74</v>
      </c>
      <c r="D17" s="58" t="s">
        <v>50</v>
      </c>
      <c r="E17" s="74"/>
      <c r="F17" s="62">
        <v>0</v>
      </c>
      <c r="G17" s="62">
        <v>0</v>
      </c>
    </row>
    <row r="18" spans="1:7" ht="16.5" hidden="1">
      <c r="A18" s="58" t="s">
        <v>75</v>
      </c>
      <c r="D18" s="58" t="s">
        <v>86</v>
      </c>
      <c r="E18" s="74"/>
      <c r="F18" s="62">
        <v>0</v>
      </c>
      <c r="G18" s="62">
        <v>0</v>
      </c>
    </row>
    <row r="19" spans="1:7" ht="16.5">
      <c r="A19" s="58" t="s">
        <v>97</v>
      </c>
      <c r="D19" s="58" t="s">
        <v>87</v>
      </c>
      <c r="E19" s="74"/>
      <c r="F19" s="62">
        <v>0</v>
      </c>
      <c r="G19" s="62">
        <v>500</v>
      </c>
    </row>
    <row r="20" spans="1:7" ht="16.5">
      <c r="A20" s="58" t="s">
        <v>80</v>
      </c>
      <c r="D20" s="58" t="s">
        <v>88</v>
      </c>
      <c r="E20" s="74">
        <v>2</v>
      </c>
      <c r="F20" s="62">
        <v>3000</v>
      </c>
      <c r="G20" s="62">
        <v>0</v>
      </c>
    </row>
    <row r="21" spans="1:7" ht="16.5">
      <c r="A21" s="58" t="s">
        <v>98</v>
      </c>
      <c r="D21" s="58" t="s">
        <v>100</v>
      </c>
      <c r="E21" s="74"/>
      <c r="F21" s="62">
        <v>0</v>
      </c>
      <c r="G21" s="62">
        <v>500</v>
      </c>
    </row>
    <row r="22" spans="1:7" ht="16.5">
      <c r="A22" s="58" t="s">
        <v>65</v>
      </c>
      <c r="D22" s="58" t="s">
        <v>93</v>
      </c>
      <c r="E22" s="74">
        <v>3</v>
      </c>
      <c r="F22" s="62">
        <v>300</v>
      </c>
      <c r="G22" s="62">
        <v>300</v>
      </c>
    </row>
    <row r="23" spans="1:7" ht="16.5" hidden="1">
      <c r="A23" s="58" t="s">
        <v>82</v>
      </c>
      <c r="D23" s="58" t="s">
        <v>89</v>
      </c>
      <c r="E23" s="74"/>
      <c r="F23" s="62">
        <v>0</v>
      </c>
      <c r="G23" s="62">
        <v>0</v>
      </c>
    </row>
    <row r="24" spans="1:7" ht="16.5">
      <c r="A24" s="58" t="s">
        <v>94</v>
      </c>
      <c r="D24" s="58" t="s">
        <v>51</v>
      </c>
      <c r="E24" s="74">
        <v>4</v>
      </c>
      <c r="F24" s="62">
        <v>200</v>
      </c>
      <c r="G24" s="62">
        <v>300</v>
      </c>
    </row>
    <row r="25" spans="1:7" ht="16.5">
      <c r="A25" s="58" t="s">
        <v>28</v>
      </c>
      <c r="D25" s="58" t="s">
        <v>51</v>
      </c>
      <c r="E25" s="74">
        <v>5</v>
      </c>
      <c r="F25" s="62">
        <v>250</v>
      </c>
      <c r="G25" s="62">
        <v>280</v>
      </c>
    </row>
    <row r="26" spans="5:7" ht="16.5">
      <c r="E26" s="63"/>
      <c r="F26" s="63"/>
      <c r="G26" s="63"/>
    </row>
    <row r="27" spans="5:7" ht="16.5">
      <c r="E27" s="62"/>
      <c r="F27" s="62"/>
      <c r="G27" s="62"/>
    </row>
    <row r="28" spans="1:7" ht="16.5">
      <c r="A28" s="60" t="s">
        <v>30</v>
      </c>
      <c r="E28" s="64"/>
      <c r="F28" s="64">
        <f>SUM(F17:F26)</f>
        <v>3750</v>
      </c>
      <c r="G28" s="64">
        <f>SUM(G17:G26)</f>
        <v>1880</v>
      </c>
    </row>
    <row r="29" spans="1:7" ht="16.5">
      <c r="A29" s="60"/>
      <c r="E29" s="64"/>
      <c r="F29" s="64"/>
      <c r="G29" s="64"/>
    </row>
    <row r="30" spans="1:7" ht="16.5" hidden="1">
      <c r="A30" s="60" t="s">
        <v>32</v>
      </c>
      <c r="E30" s="62"/>
      <c r="F30" s="62"/>
      <c r="G30" s="62"/>
    </row>
    <row r="31" spans="5:7" ht="16.5" hidden="1">
      <c r="E31" s="62"/>
      <c r="F31" s="62"/>
      <c r="G31" s="62"/>
    </row>
    <row r="32" spans="1:7" ht="16.5" hidden="1">
      <c r="A32" s="58" t="s">
        <v>33</v>
      </c>
      <c r="D32" s="58" t="s">
        <v>34</v>
      </c>
      <c r="E32" s="62">
        <v>0</v>
      </c>
      <c r="F32" s="62">
        <v>0</v>
      </c>
      <c r="G32" s="62"/>
    </row>
    <row r="33" spans="1:7" ht="16.5" hidden="1">
      <c r="A33" s="58" t="s">
        <v>35</v>
      </c>
      <c r="D33" s="58" t="s">
        <v>34</v>
      </c>
      <c r="E33" s="62">
        <v>0</v>
      </c>
      <c r="F33" s="62">
        <v>0</v>
      </c>
      <c r="G33" s="62"/>
    </row>
    <row r="34" spans="1:7" ht="16.5" hidden="1">
      <c r="A34" s="58" t="s">
        <v>36</v>
      </c>
      <c r="D34" s="58" t="s">
        <v>34</v>
      </c>
      <c r="E34" s="62">
        <v>0</v>
      </c>
      <c r="F34" s="62">
        <v>0</v>
      </c>
      <c r="G34" s="62"/>
    </row>
    <row r="35" spans="1:7" ht="16.5" hidden="1">
      <c r="A35" s="58" t="s">
        <v>37</v>
      </c>
      <c r="D35" s="58" t="s">
        <v>34</v>
      </c>
      <c r="E35" s="62">
        <v>0</v>
      </c>
      <c r="F35" s="62">
        <v>0</v>
      </c>
      <c r="G35" s="62"/>
    </row>
    <row r="36" spans="1:7" ht="16.5" hidden="1">
      <c r="A36" s="58" t="s">
        <v>38</v>
      </c>
      <c r="D36" s="58" t="s">
        <v>34</v>
      </c>
      <c r="E36" s="63">
        <v>0</v>
      </c>
      <c r="F36" s="63">
        <v>0</v>
      </c>
      <c r="G36" s="63"/>
    </row>
    <row r="37" spans="5:7" ht="16.5" hidden="1">
      <c r="E37" s="62"/>
      <c r="F37" s="62"/>
      <c r="G37" s="62"/>
    </row>
    <row r="38" spans="1:7" ht="16.5" hidden="1">
      <c r="A38" s="60" t="s">
        <v>30</v>
      </c>
      <c r="E38" s="64">
        <f>SUM(E32:E37)</f>
        <v>0</v>
      </c>
      <c r="F38" s="64">
        <f>SUM(F32:F37)</f>
        <v>0</v>
      </c>
      <c r="G38" s="64"/>
    </row>
    <row r="39" spans="1:7" ht="16.5" hidden="1">
      <c r="A39" s="60"/>
      <c r="E39" s="64"/>
      <c r="F39" s="64"/>
      <c r="G39" s="64"/>
    </row>
    <row r="40" spans="5:7" ht="16.5" hidden="1">
      <c r="E40" s="62"/>
      <c r="F40" s="62"/>
      <c r="G40" s="62"/>
    </row>
    <row r="41" spans="1:7" ht="16.5" hidden="1">
      <c r="A41" s="60" t="s">
        <v>39</v>
      </c>
      <c r="E41" s="62"/>
      <c r="F41" s="62"/>
      <c r="G41" s="62"/>
    </row>
    <row r="42" spans="5:7" ht="16.5" hidden="1">
      <c r="E42" s="62"/>
      <c r="F42" s="62"/>
      <c r="G42" s="62"/>
    </row>
    <row r="43" spans="1:7" ht="16.5" hidden="1">
      <c r="A43" s="58" t="s">
        <v>40</v>
      </c>
      <c r="C43" s="65">
        <v>1</v>
      </c>
      <c r="D43" s="58" t="s">
        <v>41</v>
      </c>
      <c r="E43" s="64"/>
      <c r="F43" s="64"/>
      <c r="G43" s="64"/>
    </row>
    <row r="44" spans="5:7" ht="16.5" hidden="1">
      <c r="E44" s="62"/>
      <c r="F44" s="62"/>
      <c r="G44" s="62"/>
    </row>
    <row r="45" spans="1:7" ht="16.5">
      <c r="A45" s="66"/>
      <c r="B45" s="67"/>
      <c r="C45" s="67"/>
      <c r="D45" s="67"/>
      <c r="E45" s="68"/>
      <c r="F45" s="68"/>
      <c r="G45" s="68"/>
    </row>
    <row r="46" spans="5:7" ht="16.5">
      <c r="E46" s="62"/>
      <c r="F46" s="62"/>
      <c r="G46" s="62"/>
    </row>
    <row r="47" spans="1:7" ht="16.5">
      <c r="A47" s="60" t="s">
        <v>49</v>
      </c>
      <c r="E47" s="64"/>
      <c r="F47" s="64"/>
      <c r="G47" s="64"/>
    </row>
    <row r="48" spans="5:7" ht="16.5">
      <c r="E48" s="62"/>
      <c r="F48" s="62"/>
      <c r="G48" s="62"/>
    </row>
    <row r="49" spans="5:7" ht="16.5">
      <c r="E49" s="69"/>
      <c r="F49" s="69"/>
      <c r="G49" s="70"/>
    </row>
    <row r="50" spans="5:7" ht="16.5">
      <c r="E50" s="70"/>
      <c r="F50" s="70"/>
      <c r="G50" s="70"/>
    </row>
    <row r="51" spans="5:7" ht="16.5">
      <c r="E51" s="70"/>
      <c r="F51" s="70"/>
      <c r="G51" s="70"/>
    </row>
    <row r="52" spans="5:7" ht="16.5">
      <c r="E52" s="70"/>
      <c r="F52" s="70"/>
      <c r="G52" s="70"/>
    </row>
    <row r="53" spans="5:7" ht="16.5">
      <c r="E53" s="70"/>
      <c r="F53" s="70"/>
      <c r="G53" s="70"/>
    </row>
    <row r="54" spans="5:7" ht="16.5">
      <c r="E54" s="70"/>
      <c r="F54" s="70"/>
      <c r="G54" s="70"/>
    </row>
    <row r="55" spans="5:7" ht="16.5">
      <c r="E55" s="70"/>
      <c r="F55" s="70"/>
      <c r="G55" s="70"/>
    </row>
    <row r="56" spans="5:7" ht="16.5">
      <c r="E56" s="70"/>
      <c r="F56" s="70"/>
      <c r="G56" s="70"/>
    </row>
    <row r="57" spans="5:7" ht="16.5">
      <c r="E57" s="70"/>
      <c r="F57" s="70"/>
      <c r="G57" s="70"/>
    </row>
    <row r="58" spans="5:7" ht="16.5">
      <c r="E58" s="70"/>
      <c r="F58" s="70"/>
      <c r="G58" s="70"/>
    </row>
    <row r="59" spans="5:7" ht="16.5">
      <c r="E59" s="70"/>
      <c r="F59" s="70"/>
      <c r="G59" s="70"/>
    </row>
    <row r="60" spans="5:7" ht="16.5">
      <c r="E60" s="70"/>
      <c r="F60" s="70"/>
      <c r="G60" s="70"/>
    </row>
    <row r="61" spans="5:7" ht="16.5">
      <c r="E61" s="70"/>
      <c r="F61" s="70"/>
      <c r="G61" s="70"/>
    </row>
    <row r="62" spans="5:7" ht="16.5">
      <c r="E62" s="70"/>
      <c r="F62" s="70"/>
      <c r="G62" s="70"/>
    </row>
    <row r="63" spans="5:7" ht="16.5">
      <c r="E63" s="70"/>
      <c r="F63" s="70"/>
      <c r="G63" s="70"/>
    </row>
    <row r="64" spans="5:7" ht="16.5">
      <c r="E64" s="70"/>
      <c r="F64" s="70"/>
      <c r="G64" s="70"/>
    </row>
    <row r="65" spans="5:7" ht="16.5">
      <c r="E65" s="70"/>
      <c r="F65" s="70"/>
      <c r="G65" s="70"/>
    </row>
    <row r="66" spans="5:7" ht="16.5">
      <c r="E66" s="70"/>
      <c r="F66" s="70"/>
      <c r="G66" s="70"/>
    </row>
    <row r="67" spans="5:7" ht="16.5">
      <c r="E67" s="70"/>
      <c r="F67" s="70"/>
      <c r="G67" s="70"/>
    </row>
    <row r="68" spans="5:7" ht="16.5">
      <c r="E68" s="70"/>
      <c r="F68" s="70"/>
      <c r="G68" s="70"/>
    </row>
    <row r="69" spans="5:7" ht="16.5">
      <c r="E69" s="70"/>
      <c r="F69" s="70"/>
      <c r="G69" s="70"/>
    </row>
    <row r="70" spans="5:7" ht="16.5">
      <c r="E70" s="70"/>
      <c r="F70" s="70"/>
      <c r="G70" s="70"/>
    </row>
    <row r="71" spans="5:7" ht="16.5">
      <c r="E71" s="70"/>
      <c r="F71" s="70"/>
      <c r="G71" s="70"/>
    </row>
    <row r="72" spans="5:7" ht="16.5">
      <c r="E72" s="70"/>
      <c r="F72" s="70"/>
      <c r="G72" s="70"/>
    </row>
    <row r="73" spans="5:7" ht="16.5">
      <c r="E73" s="70"/>
      <c r="F73" s="70"/>
      <c r="G73" s="70"/>
    </row>
    <row r="74" spans="5:7" ht="16.5">
      <c r="E74" s="70"/>
      <c r="F74" s="70"/>
      <c r="G74" s="70"/>
    </row>
    <row r="75" spans="5:7" ht="16.5">
      <c r="E75" s="70"/>
      <c r="F75" s="70"/>
      <c r="G75" s="70"/>
    </row>
    <row r="76" spans="5:7" ht="16.5">
      <c r="E76" s="70"/>
      <c r="F76" s="70"/>
      <c r="G76" s="70"/>
    </row>
    <row r="77" spans="5:7" ht="16.5">
      <c r="E77" s="70"/>
      <c r="F77" s="70"/>
      <c r="G77" s="70"/>
    </row>
    <row r="78" spans="5:7" ht="16.5">
      <c r="E78" s="70"/>
      <c r="F78" s="70"/>
      <c r="G78" s="70"/>
    </row>
    <row r="79" spans="5:7" ht="16.5">
      <c r="E79" s="70"/>
      <c r="F79" s="70"/>
      <c r="G79" s="70"/>
    </row>
    <row r="80" spans="5:7" ht="16.5">
      <c r="E80" s="70"/>
      <c r="F80" s="70"/>
      <c r="G80" s="70"/>
    </row>
    <row r="81" spans="5:7" ht="16.5">
      <c r="E81" s="70"/>
      <c r="F81" s="70"/>
      <c r="G81" s="70"/>
    </row>
    <row r="82" spans="5:7" ht="16.5">
      <c r="E82" s="70"/>
      <c r="F82" s="70"/>
      <c r="G82" s="70"/>
    </row>
    <row r="83" spans="5:7" ht="16.5">
      <c r="E83" s="70"/>
      <c r="F83" s="70"/>
      <c r="G83" s="70"/>
    </row>
    <row r="84" spans="5:7" ht="16.5">
      <c r="E84" s="70"/>
      <c r="F84" s="70"/>
      <c r="G84" s="70"/>
    </row>
    <row r="85" spans="5:7" ht="16.5">
      <c r="E85" s="70"/>
      <c r="F85" s="70"/>
      <c r="G85" s="70"/>
    </row>
    <row r="86" spans="5:7" ht="16.5">
      <c r="E86" s="70"/>
      <c r="F86" s="70"/>
      <c r="G86" s="70"/>
    </row>
    <row r="87" spans="5:7" ht="16.5">
      <c r="E87" s="70"/>
      <c r="F87" s="70"/>
      <c r="G87" s="70"/>
    </row>
    <row r="88" spans="5:7" ht="16.5">
      <c r="E88" s="70"/>
      <c r="F88" s="70"/>
      <c r="G88" s="70"/>
    </row>
    <row r="89" spans="5:7" ht="16.5">
      <c r="E89" s="70"/>
      <c r="F89" s="70"/>
      <c r="G89" s="70"/>
    </row>
    <row r="90" spans="5:7" ht="16.5">
      <c r="E90" s="70"/>
      <c r="F90" s="70"/>
      <c r="G90" s="70"/>
    </row>
    <row r="91" spans="5:7" ht="16.5">
      <c r="E91" s="70"/>
      <c r="F91" s="70"/>
      <c r="G91" s="70"/>
    </row>
    <row r="92" spans="5:7" ht="16.5">
      <c r="E92" s="70"/>
      <c r="F92" s="70"/>
      <c r="G92" s="70"/>
    </row>
    <row r="93" spans="5:7" ht="16.5">
      <c r="E93" s="70"/>
      <c r="F93" s="70"/>
      <c r="G93" s="70"/>
    </row>
    <row r="94" spans="5:7" ht="16.5">
      <c r="E94" s="70"/>
      <c r="F94" s="70"/>
      <c r="G94" s="70"/>
    </row>
    <row r="95" spans="5:7" ht="16.5">
      <c r="E95" s="70"/>
      <c r="F95" s="70"/>
      <c r="G95" s="70"/>
    </row>
    <row r="96" spans="5:7" ht="16.5">
      <c r="E96" s="70"/>
      <c r="F96" s="70"/>
      <c r="G96" s="70"/>
    </row>
    <row r="97" spans="5:7" ht="16.5">
      <c r="E97" s="70"/>
      <c r="F97" s="70"/>
      <c r="G97" s="70"/>
    </row>
    <row r="98" spans="5:7" ht="16.5">
      <c r="E98" s="70"/>
      <c r="F98" s="70"/>
      <c r="G98" s="70"/>
    </row>
    <row r="99" spans="5:7" ht="16.5">
      <c r="E99" s="70"/>
      <c r="F99" s="70"/>
      <c r="G99" s="70"/>
    </row>
    <row r="100" spans="5:7" ht="16.5">
      <c r="E100" s="70"/>
      <c r="F100" s="70"/>
      <c r="G100" s="70"/>
    </row>
    <row r="101" spans="5:7" ht="16.5">
      <c r="E101" s="70"/>
      <c r="F101" s="70"/>
      <c r="G101" s="70"/>
    </row>
    <row r="102" spans="5:7" ht="16.5">
      <c r="E102" s="70"/>
      <c r="F102" s="70"/>
      <c r="G102" s="70"/>
    </row>
    <row r="103" spans="5:7" ht="16.5">
      <c r="E103" s="70"/>
      <c r="F103" s="70"/>
      <c r="G103" s="70"/>
    </row>
    <row r="104" spans="5:7" ht="16.5">
      <c r="E104" s="70"/>
      <c r="F104" s="70"/>
      <c r="G104" s="70"/>
    </row>
    <row r="105" spans="5:7" ht="16.5">
      <c r="E105" s="70"/>
      <c r="F105" s="70"/>
      <c r="G105" s="70"/>
    </row>
    <row r="106" spans="5:7" ht="16.5">
      <c r="E106" s="70"/>
      <c r="F106" s="70"/>
      <c r="G106" s="70"/>
    </row>
    <row r="107" spans="5:7" ht="16.5">
      <c r="E107" s="70"/>
      <c r="F107" s="70"/>
      <c r="G107" s="70"/>
    </row>
    <row r="108" spans="5:7" ht="16.5">
      <c r="E108" s="70"/>
      <c r="F108" s="70"/>
      <c r="G108" s="70"/>
    </row>
    <row r="109" spans="5:7" ht="16.5">
      <c r="E109" s="70"/>
      <c r="F109" s="70"/>
      <c r="G109" s="70"/>
    </row>
    <row r="110" spans="5:7" ht="16.5">
      <c r="E110" s="70"/>
      <c r="F110" s="70"/>
      <c r="G110" s="70"/>
    </row>
    <row r="111" spans="5:7" ht="16.5">
      <c r="E111" s="70"/>
      <c r="F111" s="70"/>
      <c r="G111" s="70"/>
    </row>
    <row r="112" spans="5:7" ht="16.5">
      <c r="E112" s="70"/>
      <c r="F112" s="70"/>
      <c r="G112" s="70"/>
    </row>
    <row r="113" spans="5:7" ht="16.5">
      <c r="E113" s="70"/>
      <c r="F113" s="70"/>
      <c r="G113" s="70"/>
    </row>
    <row r="114" spans="5:7" ht="16.5">
      <c r="E114" s="70"/>
      <c r="F114" s="70"/>
      <c r="G114" s="70"/>
    </row>
    <row r="115" spans="5:7" ht="16.5">
      <c r="E115" s="70"/>
      <c r="F115" s="70"/>
      <c r="G115" s="70"/>
    </row>
    <row r="116" spans="5:7" ht="16.5">
      <c r="E116" s="70"/>
      <c r="F116" s="70"/>
      <c r="G116" s="70"/>
    </row>
    <row r="117" spans="5:7" ht="16.5">
      <c r="E117" s="70"/>
      <c r="F117" s="70"/>
      <c r="G117" s="70"/>
    </row>
    <row r="118" spans="5:7" ht="16.5">
      <c r="E118" s="70"/>
      <c r="F118" s="70"/>
      <c r="G118" s="70"/>
    </row>
    <row r="119" spans="5:7" ht="16.5">
      <c r="E119" s="70"/>
      <c r="F119" s="70"/>
      <c r="G119" s="70"/>
    </row>
    <row r="120" spans="5:7" ht="16.5">
      <c r="E120" s="70"/>
      <c r="F120" s="70"/>
      <c r="G120" s="70"/>
    </row>
    <row r="121" spans="5:7" ht="16.5">
      <c r="E121" s="70"/>
      <c r="F121" s="70"/>
      <c r="G121" s="70"/>
    </row>
    <row r="122" spans="5:7" ht="16.5">
      <c r="E122" s="70"/>
      <c r="F122" s="70"/>
      <c r="G122" s="70"/>
    </row>
    <row r="123" spans="5:7" ht="16.5">
      <c r="E123" s="70"/>
      <c r="F123" s="70"/>
      <c r="G123" s="70"/>
    </row>
    <row r="124" spans="5:7" ht="16.5">
      <c r="E124" s="70"/>
      <c r="F124" s="70"/>
      <c r="G124" s="70"/>
    </row>
    <row r="125" spans="5:7" ht="16.5">
      <c r="E125" s="70"/>
      <c r="F125" s="70"/>
      <c r="G125" s="70"/>
    </row>
    <row r="126" spans="5:7" ht="16.5">
      <c r="E126" s="70"/>
      <c r="F126" s="70"/>
      <c r="G126" s="70"/>
    </row>
    <row r="127" spans="5:7" ht="16.5">
      <c r="E127" s="70"/>
      <c r="F127" s="70"/>
      <c r="G127" s="70"/>
    </row>
    <row r="128" spans="5:7" ht="16.5">
      <c r="E128" s="70"/>
      <c r="F128" s="70"/>
      <c r="G128" s="70"/>
    </row>
    <row r="129" spans="5:7" ht="16.5">
      <c r="E129" s="70"/>
      <c r="F129" s="70"/>
      <c r="G129" s="70"/>
    </row>
    <row r="130" spans="5:7" ht="16.5">
      <c r="E130" s="70"/>
      <c r="F130" s="70"/>
      <c r="G130" s="70"/>
    </row>
    <row r="131" spans="5:7" ht="16.5">
      <c r="E131" s="70"/>
      <c r="F131" s="70"/>
      <c r="G131" s="70"/>
    </row>
    <row r="132" spans="5:7" ht="16.5">
      <c r="E132" s="70"/>
      <c r="F132" s="70"/>
      <c r="G132" s="70"/>
    </row>
    <row r="133" spans="5:7" ht="16.5">
      <c r="E133" s="70"/>
      <c r="F133" s="70"/>
      <c r="G133" s="70"/>
    </row>
    <row r="134" spans="5:7" ht="16.5">
      <c r="E134" s="70"/>
      <c r="F134" s="70"/>
      <c r="G134" s="70"/>
    </row>
    <row r="135" spans="5:7" ht="16.5">
      <c r="E135" s="70"/>
      <c r="F135" s="70"/>
      <c r="G135" s="70"/>
    </row>
    <row r="136" spans="5:7" ht="16.5">
      <c r="E136" s="70"/>
      <c r="F136" s="70"/>
      <c r="G136" s="70"/>
    </row>
    <row r="137" spans="5:7" ht="16.5">
      <c r="E137" s="70"/>
      <c r="F137" s="70"/>
      <c r="G137" s="70"/>
    </row>
    <row r="138" spans="5:7" ht="16.5">
      <c r="E138" s="70"/>
      <c r="F138" s="70"/>
      <c r="G138" s="70"/>
    </row>
    <row r="139" spans="5:7" ht="16.5">
      <c r="E139" s="70"/>
      <c r="F139" s="70"/>
      <c r="G139" s="70"/>
    </row>
    <row r="140" spans="5:7" ht="16.5">
      <c r="E140" s="70"/>
      <c r="F140" s="70"/>
      <c r="G140" s="70"/>
    </row>
    <row r="141" spans="5:7" ht="16.5">
      <c r="E141" s="70"/>
      <c r="F141" s="70"/>
      <c r="G141" s="70"/>
    </row>
    <row r="142" spans="5:7" ht="16.5">
      <c r="E142" s="70"/>
      <c r="F142" s="70"/>
      <c r="G142" s="70"/>
    </row>
    <row r="143" spans="5:7" ht="16.5">
      <c r="E143" s="70"/>
      <c r="F143" s="70"/>
      <c r="G143" s="70"/>
    </row>
    <row r="144" spans="5:7" ht="16.5">
      <c r="E144" s="70"/>
      <c r="F144" s="70"/>
      <c r="G144" s="70"/>
    </row>
    <row r="145" spans="5:7" ht="16.5">
      <c r="E145" s="70"/>
      <c r="F145" s="70"/>
      <c r="G145" s="70"/>
    </row>
    <row r="146" spans="5:7" ht="16.5">
      <c r="E146" s="70"/>
      <c r="F146" s="70"/>
      <c r="G146" s="70"/>
    </row>
    <row r="147" spans="5:7" ht="16.5">
      <c r="E147" s="70"/>
      <c r="F147" s="70"/>
      <c r="G147" s="70"/>
    </row>
    <row r="148" spans="5:7" ht="16.5">
      <c r="E148" s="70"/>
      <c r="F148" s="70"/>
      <c r="G148" s="70"/>
    </row>
    <row r="149" spans="5:7" ht="16.5">
      <c r="E149" s="70"/>
      <c r="F149" s="70"/>
      <c r="G149" s="70"/>
    </row>
    <row r="150" spans="5:7" ht="16.5">
      <c r="E150" s="70"/>
      <c r="F150" s="70"/>
      <c r="G150" s="70"/>
    </row>
    <row r="151" spans="5:7" ht="16.5">
      <c r="E151" s="70"/>
      <c r="F151" s="70"/>
      <c r="G151" s="70"/>
    </row>
    <row r="152" spans="5:7" ht="16.5">
      <c r="E152" s="70"/>
      <c r="F152" s="70"/>
      <c r="G152" s="70"/>
    </row>
    <row r="153" spans="5:7" ht="16.5">
      <c r="E153" s="70"/>
      <c r="F153" s="70"/>
      <c r="G153" s="70"/>
    </row>
    <row r="154" spans="5:7" ht="16.5">
      <c r="E154" s="70"/>
      <c r="F154" s="70"/>
      <c r="G154" s="70"/>
    </row>
    <row r="155" spans="5:7" ht="16.5">
      <c r="E155" s="70"/>
      <c r="F155" s="70"/>
      <c r="G155" s="70"/>
    </row>
    <row r="156" spans="5:7" ht="16.5">
      <c r="E156" s="70"/>
      <c r="F156" s="70"/>
      <c r="G156" s="70"/>
    </row>
    <row r="157" spans="5:7" ht="16.5">
      <c r="E157" s="70"/>
      <c r="F157" s="70"/>
      <c r="G157" s="70"/>
    </row>
    <row r="158" spans="5:7" ht="16.5">
      <c r="E158" s="70"/>
      <c r="F158" s="70"/>
      <c r="G158" s="70"/>
    </row>
    <row r="159" spans="5:7" ht="16.5">
      <c r="E159" s="70"/>
      <c r="F159" s="70"/>
      <c r="G159" s="70"/>
    </row>
    <row r="160" spans="5:7" ht="16.5">
      <c r="E160" s="70"/>
      <c r="F160" s="70"/>
      <c r="G160" s="70"/>
    </row>
    <row r="161" spans="5:7" ht="16.5">
      <c r="E161" s="70"/>
      <c r="F161" s="70"/>
      <c r="G161" s="70"/>
    </row>
    <row r="162" spans="5:7" ht="16.5">
      <c r="E162" s="70"/>
      <c r="F162" s="70"/>
      <c r="G162" s="70"/>
    </row>
    <row r="163" spans="5:7" ht="16.5">
      <c r="E163" s="70"/>
      <c r="F163" s="70"/>
      <c r="G163" s="70"/>
    </row>
    <row r="164" spans="5:7" ht="16.5">
      <c r="E164" s="70"/>
      <c r="F164" s="70"/>
      <c r="G164" s="70"/>
    </row>
    <row r="165" spans="5:7" ht="16.5">
      <c r="E165" s="70"/>
      <c r="F165" s="70"/>
      <c r="G165" s="70"/>
    </row>
    <row r="166" spans="5:7" ht="16.5">
      <c r="E166" s="70"/>
      <c r="F166" s="70"/>
      <c r="G166" s="70"/>
    </row>
    <row r="167" spans="5:7" ht="16.5">
      <c r="E167" s="70"/>
      <c r="F167" s="70"/>
      <c r="G167" s="70"/>
    </row>
    <row r="168" spans="5:7" ht="16.5">
      <c r="E168" s="70"/>
      <c r="F168" s="70"/>
      <c r="G168" s="70"/>
    </row>
    <row r="169" spans="5:7" ht="16.5">
      <c r="E169" s="70"/>
      <c r="F169" s="70"/>
      <c r="G169" s="70"/>
    </row>
    <row r="170" spans="5:7" ht="16.5">
      <c r="E170" s="70"/>
      <c r="F170" s="70"/>
      <c r="G170" s="70"/>
    </row>
    <row r="171" spans="5:7" ht="16.5">
      <c r="E171" s="70"/>
      <c r="F171" s="70"/>
      <c r="G171" s="70"/>
    </row>
    <row r="172" spans="5:7" ht="16.5">
      <c r="E172" s="70"/>
      <c r="F172" s="70"/>
      <c r="G172" s="70"/>
    </row>
    <row r="173" spans="5:7" ht="16.5">
      <c r="E173" s="70"/>
      <c r="F173" s="70"/>
      <c r="G173" s="70"/>
    </row>
    <row r="174" spans="5:7" ht="16.5">
      <c r="E174" s="70"/>
      <c r="F174" s="70"/>
      <c r="G174" s="70"/>
    </row>
    <row r="175" spans="5:7" ht="16.5">
      <c r="E175" s="70"/>
      <c r="F175" s="70"/>
      <c r="G175" s="70"/>
    </row>
    <row r="176" spans="5:7" ht="16.5">
      <c r="E176" s="70"/>
      <c r="F176" s="70"/>
      <c r="G176" s="70"/>
    </row>
    <row r="177" spans="5:7" ht="16.5">
      <c r="E177" s="70"/>
      <c r="F177" s="70"/>
      <c r="G177" s="70"/>
    </row>
    <row r="178" spans="5:7" ht="16.5">
      <c r="E178" s="70"/>
      <c r="F178" s="70"/>
      <c r="G178" s="70"/>
    </row>
    <row r="179" spans="5:7" ht="16.5">
      <c r="E179" s="70"/>
      <c r="F179" s="70"/>
      <c r="G179" s="70"/>
    </row>
    <row r="180" spans="5:7" ht="16.5">
      <c r="E180" s="70"/>
      <c r="F180" s="70"/>
      <c r="G180" s="70"/>
    </row>
    <row r="181" spans="5:7" ht="16.5">
      <c r="E181" s="70"/>
      <c r="F181" s="70"/>
      <c r="G181" s="70"/>
    </row>
    <row r="182" spans="5:7" ht="16.5">
      <c r="E182" s="70"/>
      <c r="F182" s="70"/>
      <c r="G182" s="70"/>
    </row>
    <row r="183" spans="5:7" ht="16.5">
      <c r="E183" s="70"/>
      <c r="F183" s="70"/>
      <c r="G183" s="70"/>
    </row>
    <row r="184" spans="5:7" ht="16.5">
      <c r="E184" s="70"/>
      <c r="F184" s="70"/>
      <c r="G184" s="70"/>
    </row>
    <row r="185" spans="5:7" ht="16.5">
      <c r="E185" s="70"/>
      <c r="F185" s="70"/>
      <c r="G185" s="70"/>
    </row>
    <row r="186" spans="5:7" ht="16.5">
      <c r="E186" s="70"/>
      <c r="F186" s="70"/>
      <c r="G186" s="70"/>
    </row>
    <row r="187" spans="5:7" ht="16.5">
      <c r="E187" s="70"/>
      <c r="F187" s="70"/>
      <c r="G187" s="70"/>
    </row>
    <row r="188" spans="5:7" ht="16.5">
      <c r="E188" s="70"/>
      <c r="F188" s="70"/>
      <c r="G188" s="70"/>
    </row>
    <row r="189" spans="5:7" ht="16.5">
      <c r="E189" s="70"/>
      <c r="F189" s="70"/>
      <c r="G189" s="70"/>
    </row>
    <row r="190" spans="5:7" ht="16.5">
      <c r="E190" s="70"/>
      <c r="F190" s="70"/>
      <c r="G190" s="70"/>
    </row>
    <row r="191" spans="5:7" ht="16.5">
      <c r="E191" s="70"/>
      <c r="F191" s="70"/>
      <c r="G191" s="70"/>
    </row>
    <row r="192" spans="5:7" ht="16.5">
      <c r="E192" s="70"/>
      <c r="F192" s="70"/>
      <c r="G192" s="70"/>
    </row>
    <row r="193" spans="5:7" ht="16.5">
      <c r="E193" s="70"/>
      <c r="F193" s="70"/>
      <c r="G193" s="70"/>
    </row>
  </sheetData>
  <sheetProtection/>
  <mergeCells count="1">
    <mergeCell ref="A2:G2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Narrow,Gras"&amp;14AFTT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ROUTES MODERNES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ROUTES MODERNES SA</dc:creator>
  <cp:keywords/>
  <dc:description/>
  <cp:lastModifiedBy>Thérèse Fahrni</cp:lastModifiedBy>
  <cp:lastPrinted>2017-05-22T15:49:48Z</cp:lastPrinted>
  <dcterms:created xsi:type="dcterms:W3CDTF">2000-01-03T09:43:03Z</dcterms:created>
  <dcterms:modified xsi:type="dcterms:W3CDTF">2018-03-20T05:13:08Z</dcterms:modified>
  <cp:category/>
  <cp:version/>
  <cp:contentType/>
  <cp:contentStatus/>
</cp:coreProperties>
</file>