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0" yWindow="5900" windowWidth="18020" windowHeight="8160" activeTab="0"/>
  </bookViews>
  <sheets>
    <sheet name="Groupe 1" sheetId="1" r:id="rId1"/>
    <sheet name="Groupe 2" sheetId="2" r:id="rId2"/>
  </sheets>
  <externalReferences>
    <externalReference r:id="rId5"/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<sst xmlns="http://schemas.openxmlformats.org/spreadsheetml/2006/main" count="90" uniqueCount="29">
  <si>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</si>
  <si>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</si>
  <si>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</si>
  <si>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</si>
  <si>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</si>
  <si>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</si>
  <si>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</si>
  <si>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</si>
  <si>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</si>
  <si>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</si>
  <si>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</si>
  <si>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</si>
  <si>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</si>
  <si>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</si>
  <si>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</si>
  <si>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Florian Scyboz</t>
  </si>
  <si>
    <t>Michael Hüging</t>
  </si>
  <si>
    <t>Yann Dürig</t>
  </si>
  <si>
    <t>Jonathan Zehnder</t>
  </si>
  <si>
    <t>Laurianne Clerc</t>
  </si>
  <si>
    <t>Louise Carrel</t>
  </si>
  <si>
    <t>Sydney Bersier</t>
  </si>
  <si>
    <t xml:space="preserve"> </t>
  </si>
  <si>
    <t>Fribourg</t>
  </si>
  <si>
    <t>Bulle</t>
  </si>
  <si>
    <t>Sascha Meier</t>
  </si>
  <si>
    <t>Aurélien Piller</t>
  </si>
  <si>
    <t>Villars</t>
  </si>
  <si>
    <t>Rossens</t>
  </si>
</sst>
</file>

<file path=xl/styles.xml><?xml version="1.0" encoding="utf-8"?>
<styleSheet xmlns="http://schemas.openxmlformats.org/spreadsheetml/2006/main">
  <numFmts count="4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&quot;sFr&quot;* #,##0.00_-;\-&quot;sFr&quot;* #,##0.00_-;_-&quot;sFr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Continuous" vertic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3" borderId="15" xfId="0" applyFill="1" applyBorder="1" applyAlignment="1">
      <alignment horizontal="centerContinuous"/>
    </xf>
    <xf numFmtId="0" fontId="0" fillId="3" borderId="16" xfId="0" applyFill="1" applyBorder="1" applyAlignment="1" quotePrefix="1">
      <alignment horizontal="centerContinuous"/>
    </xf>
    <xf numFmtId="0" fontId="0" fillId="3" borderId="13" xfId="0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0" fontId="0" fillId="3" borderId="17" xfId="0" applyFill="1" applyBorder="1" applyAlignment="1">
      <alignment horizontal="centerContinuous"/>
    </xf>
    <xf numFmtId="0" fontId="0" fillId="3" borderId="18" xfId="0" applyFill="1" applyBorder="1" applyAlignment="1">
      <alignment horizontal="centerContinuous"/>
    </xf>
    <xf numFmtId="0" fontId="0" fillId="3" borderId="19" xfId="0" applyFill="1" applyBorder="1" applyAlignment="1">
      <alignment horizontal="centerContinuous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/>
      <protection locked="0"/>
    </xf>
    <xf numFmtId="0" fontId="0" fillId="3" borderId="23" xfId="0" applyFill="1" applyBorder="1" applyAlignment="1">
      <alignment horizontal="centerContinuous"/>
    </xf>
    <xf numFmtId="0" fontId="0" fillId="3" borderId="24" xfId="0" applyFill="1" applyBorder="1" applyAlignment="1">
      <alignment horizontal="centerContinuous"/>
    </xf>
    <xf numFmtId="0" fontId="0" fillId="3" borderId="21" xfId="0" applyFill="1" applyBorder="1" applyAlignment="1">
      <alignment horizontal="centerContinuous"/>
    </xf>
    <xf numFmtId="0" fontId="0" fillId="3" borderId="25" xfId="0" applyFill="1" applyBorder="1" applyAlignment="1">
      <alignment horizontal="centerContinuous"/>
    </xf>
    <xf numFmtId="0" fontId="0" fillId="3" borderId="26" xfId="0" applyFill="1" applyBorder="1" applyAlignment="1">
      <alignment horizontal="centerContinuous"/>
    </xf>
    <xf numFmtId="0" fontId="2" fillId="3" borderId="27" xfId="0" applyFont="1" applyFill="1" applyBorder="1" applyAlignment="1" applyProtection="1">
      <alignment vertical="center"/>
      <protection locked="0"/>
    </xf>
    <xf numFmtId="0" fontId="2" fillId="3" borderId="18" xfId="0" applyFont="1" applyFill="1" applyBorder="1" applyAlignment="1" applyProtection="1">
      <alignment horizontal="centerContinuous" vertical="center"/>
      <protection locked="0"/>
    </xf>
    <xf numFmtId="0" fontId="2" fillId="3" borderId="28" xfId="0" applyFont="1" applyFill="1" applyBorder="1" applyAlignment="1" applyProtection="1">
      <alignment horizontal="centerContinuous" vertical="center"/>
      <protection locked="0"/>
    </xf>
    <xf numFmtId="0" fontId="2" fillId="3" borderId="29" xfId="0" applyFont="1" applyFill="1" applyBorder="1" applyAlignment="1" applyProtection="1">
      <alignment horizontal="centerContinuous" vertical="center"/>
      <protection locked="0"/>
    </xf>
    <xf numFmtId="0" fontId="2" fillId="3" borderId="30" xfId="0" applyFont="1" applyFill="1" applyBorder="1" applyAlignment="1" applyProtection="1">
      <alignment vertical="center"/>
      <protection locked="0"/>
    </xf>
    <xf numFmtId="0" fontId="2" fillId="3" borderId="31" xfId="0" applyFont="1" applyFill="1" applyBorder="1" applyAlignment="1" applyProtection="1">
      <alignment horizontal="centerContinuous" vertical="center"/>
      <protection locked="0"/>
    </xf>
    <xf numFmtId="0" fontId="2" fillId="3" borderId="32" xfId="0" applyFont="1" applyFill="1" applyBorder="1" applyAlignment="1" applyProtection="1">
      <alignment horizontal="centerContinuous" vertical="center"/>
      <protection locked="0"/>
    </xf>
    <xf numFmtId="0" fontId="0" fillId="3" borderId="3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34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34" xfId="0" applyFill="1" applyBorder="1" applyAlignment="1" applyProtection="1">
      <alignment/>
      <protection locked="0"/>
    </xf>
    <xf numFmtId="0" fontId="0" fillId="3" borderId="18" xfId="0" applyFill="1" applyBorder="1" applyAlignment="1" applyProtection="1">
      <alignment/>
      <protection locked="0"/>
    </xf>
    <xf numFmtId="0" fontId="0" fillId="3" borderId="35" xfId="0" applyFill="1" applyBorder="1" applyAlignment="1" applyProtection="1">
      <alignment/>
      <protection locked="0"/>
    </xf>
    <xf numFmtId="0" fontId="0" fillId="3" borderId="36" xfId="0" applyFill="1" applyBorder="1" applyAlignment="1" applyProtection="1">
      <alignment/>
      <protection locked="0"/>
    </xf>
    <xf numFmtId="0" fontId="0" fillId="3" borderId="37" xfId="0" applyFill="1" applyBorder="1" applyAlignment="1" applyProtection="1">
      <alignment/>
      <protection locked="0"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41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42" xfId="0" applyFill="1" applyBorder="1" applyAlignment="1" applyProtection="1">
      <alignment/>
      <protection locked="0"/>
    </xf>
    <xf numFmtId="0" fontId="0" fillId="3" borderId="43" xfId="0" applyFill="1" applyBorder="1" applyAlignment="1" applyProtection="1">
      <alignment/>
      <protection locked="0"/>
    </xf>
    <xf numFmtId="0" fontId="0" fillId="3" borderId="29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6" xfId="0" applyFill="1" applyBorder="1" applyAlignment="1">
      <alignment/>
    </xf>
    <xf numFmtId="0" fontId="0" fillId="3" borderId="45" xfId="0" applyFill="1" applyBorder="1" applyAlignment="1">
      <alignment/>
    </xf>
    <xf numFmtId="0" fontId="0" fillId="3" borderId="47" xfId="0" applyFill="1" applyBorder="1" applyAlignment="1" applyProtection="1">
      <alignment/>
      <protection locked="0"/>
    </xf>
    <xf numFmtId="0" fontId="0" fillId="3" borderId="31" xfId="0" applyFill="1" applyBorder="1" applyAlignment="1" applyProtection="1">
      <alignment/>
      <protection locked="0"/>
    </xf>
    <xf numFmtId="0" fontId="0" fillId="3" borderId="48" xfId="0" applyFill="1" applyBorder="1" applyAlignment="1" applyProtection="1">
      <alignment/>
      <protection locked="0"/>
    </xf>
    <xf numFmtId="0" fontId="0" fillId="3" borderId="49" xfId="0" applyFill="1" applyBorder="1" applyAlignment="1" applyProtection="1">
      <alignment/>
      <protection locked="0"/>
    </xf>
    <xf numFmtId="0" fontId="0" fillId="3" borderId="50" xfId="0" applyFill="1" applyBorder="1" applyAlignment="1">
      <alignment/>
    </xf>
    <xf numFmtId="0" fontId="0" fillId="3" borderId="32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53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53" xfId="0" applyFill="1" applyBorder="1" applyAlignment="1" applyProtection="1">
      <alignment/>
      <protection locked="0"/>
    </xf>
    <xf numFmtId="0" fontId="0" fillId="3" borderId="23" xfId="0" applyFill="1" applyBorder="1" applyAlignment="1" applyProtection="1">
      <alignment/>
      <protection locked="0"/>
    </xf>
    <xf numFmtId="0" fontId="0" fillId="3" borderId="54" xfId="0" applyFill="1" applyBorder="1" applyAlignment="1" applyProtection="1">
      <alignment/>
      <protection locked="0"/>
    </xf>
    <xf numFmtId="0" fontId="0" fillId="3" borderId="55" xfId="0" applyFill="1" applyBorder="1" applyAlignment="1" applyProtection="1">
      <alignment/>
      <protection locked="0"/>
    </xf>
    <xf numFmtId="0" fontId="0" fillId="3" borderId="56" xfId="0" applyFill="1" applyBorder="1" applyAlignment="1" applyProtection="1">
      <alignment/>
      <protection locked="0"/>
    </xf>
    <xf numFmtId="0" fontId="0" fillId="3" borderId="57" xfId="0" applyFill="1" applyBorder="1" applyAlignment="1">
      <alignment/>
    </xf>
    <xf numFmtId="0" fontId="0" fillId="3" borderId="5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workbookViewId="0" topLeftCell="A1">
      <selection activeCell="C29" sqref="C29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40152</v>
      </c>
      <c r="Q1" s="7"/>
    </row>
    <row r="2" spans="1:17" ht="13.5" customHeight="1">
      <c r="A2" s="54">
        <v>1</v>
      </c>
      <c r="B2" s="55"/>
      <c r="C2" s="56" t="s">
        <v>18</v>
      </c>
      <c r="D2" s="56" t="s">
        <v>23</v>
      </c>
      <c r="E2" s="57">
        <f aca="true" t="shared" si="0" ref="E2:E7">COUNTIF($O$16:$O$30,C2)</f>
        <v>3</v>
      </c>
      <c r="F2" s="58"/>
      <c r="G2" s="59">
        <f>SUM(P16,P19,P22,P25,P28)</f>
        <v>10</v>
      </c>
      <c r="H2" s="60"/>
      <c r="I2" s="57">
        <f>SUM(Q16,Q19,Q22,Q25,Q28)</f>
        <v>4</v>
      </c>
      <c r="J2" s="61"/>
      <c r="K2" s="8"/>
      <c r="L2" s="8"/>
      <c r="M2" s="8"/>
      <c r="N2" s="8"/>
      <c r="O2" s="9"/>
      <c r="P2" s="10"/>
      <c r="Q2" s="10"/>
    </row>
    <row r="3" spans="1:17" ht="13.5" customHeight="1">
      <c r="A3" s="54">
        <v>2</v>
      </c>
      <c r="B3" s="55"/>
      <c r="C3" s="56" t="s">
        <v>16</v>
      </c>
      <c r="D3" s="56" t="s">
        <v>23</v>
      </c>
      <c r="E3" s="57">
        <f t="shared" si="0"/>
        <v>1</v>
      </c>
      <c r="F3" s="60"/>
      <c r="G3" s="59">
        <f>SUM(P17,P20,P23,P26,Q28)</f>
        <v>3</v>
      </c>
      <c r="H3" s="60"/>
      <c r="I3" s="62">
        <f>SUM(Q17,Q20,Q23,Q26,P28)</f>
        <v>9</v>
      </c>
      <c r="J3" s="63"/>
      <c r="K3" s="8"/>
      <c r="L3" s="8"/>
      <c r="M3" s="8"/>
      <c r="N3" s="8"/>
      <c r="O3" s="11"/>
      <c r="P3" s="12"/>
      <c r="Q3" s="12"/>
    </row>
    <row r="4" spans="1:17" ht="12">
      <c r="A4" s="54">
        <v>3</v>
      </c>
      <c r="B4" s="55"/>
      <c r="C4" s="56" t="s">
        <v>15</v>
      </c>
      <c r="D4" s="56" t="s">
        <v>24</v>
      </c>
      <c r="E4" s="57">
        <f t="shared" si="0"/>
        <v>0</v>
      </c>
      <c r="F4" s="58"/>
      <c r="G4" s="59">
        <f>SUM(P18,Q20,P24,Q25,P29)</f>
        <v>0</v>
      </c>
      <c r="H4" s="60"/>
      <c r="I4" s="62">
        <f>SUM(Q18,P20,Q24,P25,Q29)</f>
        <v>12</v>
      </c>
      <c r="J4" s="63"/>
      <c r="K4" s="8"/>
      <c r="L4" s="8"/>
      <c r="M4" s="8"/>
      <c r="N4" s="8"/>
      <c r="O4" s="45" t="s">
        <v>14</v>
      </c>
      <c r="P4" s="11">
        <v>1</v>
      </c>
      <c r="Q4" s="10"/>
    </row>
    <row r="5" spans="1:17" ht="12">
      <c r="A5" s="54">
        <v>4</v>
      </c>
      <c r="B5" s="55"/>
      <c r="C5" s="56" t="s">
        <v>25</v>
      </c>
      <c r="D5" s="56" t="s">
        <v>23</v>
      </c>
      <c r="E5" s="57">
        <f t="shared" si="0"/>
        <v>4</v>
      </c>
      <c r="F5" s="60"/>
      <c r="G5" s="59">
        <f>SUM(Q18,P21,Q22,Q26,P30)</f>
        <v>12</v>
      </c>
      <c r="H5" s="60"/>
      <c r="I5" s="62">
        <f>SUM(P18,Q21,P22,P26,Q30)</f>
        <v>1</v>
      </c>
      <c r="J5" s="63"/>
      <c r="K5" s="8"/>
      <c r="L5" s="8"/>
      <c r="M5" s="8"/>
      <c r="N5" s="8"/>
      <c r="O5" s="9"/>
      <c r="P5" s="11"/>
      <c r="Q5" s="10"/>
    </row>
    <row r="6" spans="1:17" ht="12">
      <c r="A6" s="54">
        <v>5</v>
      </c>
      <c r="B6" s="55"/>
      <c r="C6" s="56" t="s">
        <v>26</v>
      </c>
      <c r="D6" s="56" t="s">
        <v>27</v>
      </c>
      <c r="E6" s="57">
        <f t="shared" si="0"/>
        <v>2</v>
      </c>
      <c r="F6" s="60"/>
      <c r="G6" s="59">
        <f>SUM(Q17,Q19,Q24,P27,Q30)</f>
        <v>7</v>
      </c>
      <c r="H6" s="60"/>
      <c r="I6" s="62">
        <f>SUM(P17,P19,P24,Q27,P30)</f>
        <v>6</v>
      </c>
      <c r="J6" s="63"/>
      <c r="K6" s="8"/>
      <c r="L6" s="8"/>
      <c r="M6" s="8"/>
      <c r="N6" s="8"/>
      <c r="O6" s="9"/>
      <c r="P6" s="9"/>
      <c r="Q6" s="9"/>
    </row>
    <row r="7" spans="1:17" ht="12.75" thickBot="1">
      <c r="A7" s="64">
        <v>6</v>
      </c>
      <c r="B7" s="65"/>
      <c r="C7" s="66"/>
      <c r="D7" s="66"/>
      <c r="E7" s="67">
        <f t="shared" si="0"/>
        <v>0</v>
      </c>
      <c r="F7" s="68"/>
      <c r="G7" s="69">
        <f>SUM(Q16,Q21,Q23,Q27,Q29)</f>
        <v>0</v>
      </c>
      <c r="H7" s="68"/>
      <c r="I7" s="70">
        <f>SUM(P16,P21,P23,P27,P29)</f>
        <v>0</v>
      </c>
      <c r="J7" s="71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29">
        <v>4</v>
      </c>
      <c r="L15" s="130"/>
      <c r="M15" s="131">
        <v>5</v>
      </c>
      <c r="N15" s="132"/>
      <c r="O15" s="42" t="s">
        <v>8</v>
      </c>
      <c r="P15" s="43" t="s">
        <v>5</v>
      </c>
      <c r="Q15" s="43"/>
    </row>
    <row r="16" spans="1:17" ht="12">
      <c r="A16" s="79">
        <f>A2</f>
        <v>1</v>
      </c>
      <c r="B16" s="80">
        <f>A7</f>
        <v>6</v>
      </c>
      <c r="C16" s="81" t="str">
        <f>C2</f>
        <v>Jonathan Zehnder</v>
      </c>
      <c r="D16" s="82">
        <f>C7</f>
        <v>0</v>
      </c>
      <c r="E16" s="83"/>
      <c r="F16" s="84"/>
      <c r="G16" s="83"/>
      <c r="H16" s="84"/>
      <c r="I16" s="83"/>
      <c r="J16" s="85"/>
      <c r="K16" s="86"/>
      <c r="L16" s="87"/>
      <c r="M16" s="86"/>
      <c r="N16" s="87"/>
      <c r="O16" s="88">
        <f aca="true" t="shared" si="1" ref="O16:O30">IF(AND(P16&lt;3,Q16&lt;3),"",IF(P16=3,C16,D16))</f>
      </c>
      <c r="P16" s="89">
        <f aca="true" t="shared" si="2" ref="P16:P30">(E16&gt;F16)+(G16&gt;H16)+(I16&gt;J16)+(K16&gt;L16)+(M16&gt;N16)</f>
        <v>0</v>
      </c>
      <c r="Q16" s="90">
        <f aca="true" t="shared" si="3" ref="Q16:Q30">(E16&lt;F16)+(G16&lt;H16)+(I16&lt;J16)+(K16&lt;L16)+(M16&lt;N16)</f>
        <v>0</v>
      </c>
    </row>
    <row r="17" spans="1:17" ht="12">
      <c r="A17" s="91">
        <f>A3</f>
        <v>2</v>
      </c>
      <c r="B17" s="92">
        <f>A6</f>
        <v>5</v>
      </c>
      <c r="C17" s="93" t="str">
        <f>C3</f>
        <v>Michael Hüging</v>
      </c>
      <c r="D17" s="94" t="str">
        <f>C6</f>
        <v>Aurélien Piller</v>
      </c>
      <c r="E17" s="95">
        <v>9</v>
      </c>
      <c r="F17" s="96">
        <v>11</v>
      </c>
      <c r="G17" s="95">
        <v>9</v>
      </c>
      <c r="H17" s="96">
        <v>11</v>
      </c>
      <c r="I17" s="95">
        <v>7</v>
      </c>
      <c r="J17" s="97">
        <v>11</v>
      </c>
      <c r="K17" s="98"/>
      <c r="L17" s="85"/>
      <c r="M17" s="98"/>
      <c r="N17" s="85"/>
      <c r="O17" s="88" t="str">
        <f t="shared" si="1"/>
        <v>Aurélien Piller</v>
      </c>
      <c r="P17" s="99">
        <f t="shared" si="2"/>
        <v>0</v>
      </c>
      <c r="Q17" s="90">
        <f t="shared" si="3"/>
        <v>3</v>
      </c>
    </row>
    <row r="18" spans="1:17" ht="12.75" thickBot="1">
      <c r="A18" s="100">
        <f>A4</f>
        <v>3</v>
      </c>
      <c r="B18" s="101">
        <f>A5</f>
        <v>4</v>
      </c>
      <c r="C18" s="102" t="str">
        <f>C4</f>
        <v>Florian Scyboz</v>
      </c>
      <c r="D18" s="103" t="str">
        <f>C5</f>
        <v>Sascha Meier</v>
      </c>
      <c r="E18" s="104">
        <v>3</v>
      </c>
      <c r="F18" s="105">
        <v>11</v>
      </c>
      <c r="G18" s="104">
        <v>4</v>
      </c>
      <c r="H18" s="105">
        <v>11</v>
      </c>
      <c r="I18" s="104">
        <v>7</v>
      </c>
      <c r="J18" s="106">
        <v>11</v>
      </c>
      <c r="K18" s="107"/>
      <c r="L18" s="106"/>
      <c r="M18" s="107"/>
      <c r="N18" s="106"/>
      <c r="O18" s="108" t="str">
        <f t="shared" si="1"/>
        <v>Sascha Meier</v>
      </c>
      <c r="P18" s="109">
        <f t="shared" si="2"/>
        <v>0</v>
      </c>
      <c r="Q18" s="110">
        <f t="shared" si="3"/>
        <v>3</v>
      </c>
    </row>
    <row r="19" spans="1:17" ht="12">
      <c r="A19" s="79">
        <f>A2</f>
        <v>1</v>
      </c>
      <c r="B19" s="80">
        <f>A6</f>
        <v>5</v>
      </c>
      <c r="C19" s="81" t="str">
        <f>C2</f>
        <v>Jonathan Zehnder</v>
      </c>
      <c r="D19" s="82" t="str">
        <f>C6</f>
        <v>Aurélien Piller</v>
      </c>
      <c r="E19" s="95">
        <v>11</v>
      </c>
      <c r="F19" s="96">
        <v>9</v>
      </c>
      <c r="G19" s="95">
        <v>11</v>
      </c>
      <c r="H19" s="96">
        <v>4</v>
      </c>
      <c r="I19" s="95">
        <v>2</v>
      </c>
      <c r="J19" s="97">
        <v>11</v>
      </c>
      <c r="K19" s="86">
        <v>11</v>
      </c>
      <c r="L19" s="87">
        <v>7</v>
      </c>
      <c r="M19" s="86"/>
      <c r="N19" s="87"/>
      <c r="O19" s="88" t="str">
        <f t="shared" si="1"/>
        <v>Jonathan Zehnder</v>
      </c>
      <c r="P19" s="99">
        <f t="shared" si="2"/>
        <v>3</v>
      </c>
      <c r="Q19" s="90">
        <f t="shared" si="3"/>
        <v>1</v>
      </c>
    </row>
    <row r="20" spans="1:17" ht="12">
      <c r="A20" s="91">
        <f>A3</f>
        <v>2</v>
      </c>
      <c r="B20" s="92">
        <f>A4</f>
        <v>3</v>
      </c>
      <c r="C20" s="93" t="str">
        <f>C3</f>
        <v>Michael Hüging</v>
      </c>
      <c r="D20" s="94" t="str">
        <f>C4</f>
        <v>Florian Scyboz</v>
      </c>
      <c r="E20" s="83">
        <v>11</v>
      </c>
      <c r="F20" s="84">
        <v>8</v>
      </c>
      <c r="G20" s="83">
        <v>12</v>
      </c>
      <c r="H20" s="84">
        <v>10</v>
      </c>
      <c r="I20" s="83">
        <v>11</v>
      </c>
      <c r="J20" s="85">
        <v>7</v>
      </c>
      <c r="K20" s="98"/>
      <c r="L20" s="85"/>
      <c r="M20" s="98"/>
      <c r="N20" s="85"/>
      <c r="O20" s="88" t="str">
        <f t="shared" si="1"/>
        <v>Michael Hüging</v>
      </c>
      <c r="P20" s="99">
        <f t="shared" si="2"/>
        <v>3</v>
      </c>
      <c r="Q20" s="90">
        <f t="shared" si="3"/>
        <v>0</v>
      </c>
    </row>
    <row r="21" spans="1:17" ht="12.75" thickBot="1">
      <c r="A21" s="100">
        <f>A5</f>
        <v>4</v>
      </c>
      <c r="B21" s="101">
        <f>A7</f>
        <v>6</v>
      </c>
      <c r="C21" s="102" t="str">
        <f>C5</f>
        <v>Sascha Meier</v>
      </c>
      <c r="D21" s="103">
        <f>C7</f>
        <v>0</v>
      </c>
      <c r="E21" s="104"/>
      <c r="F21" s="105"/>
      <c r="G21" s="104"/>
      <c r="H21" s="105"/>
      <c r="I21" s="104"/>
      <c r="J21" s="106"/>
      <c r="K21" s="107"/>
      <c r="L21" s="106"/>
      <c r="M21" s="107"/>
      <c r="N21" s="106"/>
      <c r="O21" s="108">
        <f t="shared" si="1"/>
      </c>
      <c r="P21" s="109">
        <f t="shared" si="2"/>
        <v>0</v>
      </c>
      <c r="Q21" s="110">
        <f t="shared" si="3"/>
        <v>0</v>
      </c>
    </row>
    <row r="22" spans="1:17" ht="12">
      <c r="A22" s="79">
        <f>A2</f>
        <v>1</v>
      </c>
      <c r="B22" s="80">
        <f>A5</f>
        <v>4</v>
      </c>
      <c r="C22" s="81" t="str">
        <f>C2</f>
        <v>Jonathan Zehnder</v>
      </c>
      <c r="D22" s="82" t="str">
        <f>C5</f>
        <v>Sascha Meier</v>
      </c>
      <c r="E22" s="83">
        <v>11</v>
      </c>
      <c r="F22" s="84">
        <v>9</v>
      </c>
      <c r="G22" s="83">
        <v>9</v>
      </c>
      <c r="H22" s="84">
        <v>11</v>
      </c>
      <c r="I22" s="83">
        <v>7</v>
      </c>
      <c r="J22" s="85">
        <v>11</v>
      </c>
      <c r="K22" s="86">
        <v>9</v>
      </c>
      <c r="L22" s="87">
        <v>11</v>
      </c>
      <c r="M22" s="86"/>
      <c r="N22" s="87"/>
      <c r="O22" s="88" t="str">
        <f t="shared" si="1"/>
        <v>Sascha Meier</v>
      </c>
      <c r="P22" s="99">
        <f t="shared" si="2"/>
        <v>1</v>
      </c>
      <c r="Q22" s="90">
        <f t="shared" si="3"/>
        <v>3</v>
      </c>
    </row>
    <row r="23" spans="1:17" ht="12">
      <c r="A23" s="91">
        <f>A3</f>
        <v>2</v>
      </c>
      <c r="B23" s="92">
        <f>A7</f>
        <v>6</v>
      </c>
      <c r="C23" s="93" t="str">
        <f>C3</f>
        <v>Michael Hüging</v>
      </c>
      <c r="D23" s="94">
        <f>C7</f>
        <v>0</v>
      </c>
      <c r="E23" s="95"/>
      <c r="F23" s="96"/>
      <c r="G23" s="95"/>
      <c r="H23" s="96"/>
      <c r="I23" s="95"/>
      <c r="J23" s="97"/>
      <c r="K23" s="98"/>
      <c r="L23" s="85"/>
      <c r="M23" s="98"/>
      <c r="N23" s="85"/>
      <c r="O23" s="88">
        <f t="shared" si="1"/>
      </c>
      <c r="P23" s="99">
        <f t="shared" si="2"/>
        <v>0</v>
      </c>
      <c r="Q23" s="90">
        <f t="shared" si="3"/>
        <v>0</v>
      </c>
    </row>
    <row r="24" spans="1:17" ht="12.75" thickBot="1">
      <c r="A24" s="100">
        <f>A4</f>
        <v>3</v>
      </c>
      <c r="B24" s="101">
        <f>A6</f>
        <v>5</v>
      </c>
      <c r="C24" s="102" t="str">
        <f>C4</f>
        <v>Florian Scyboz</v>
      </c>
      <c r="D24" s="103" t="str">
        <f>C6</f>
        <v>Aurélien Piller</v>
      </c>
      <c r="E24" s="104">
        <v>8</v>
      </c>
      <c r="F24" s="105">
        <v>11</v>
      </c>
      <c r="G24" s="104">
        <v>6</v>
      </c>
      <c r="H24" s="105">
        <v>11</v>
      </c>
      <c r="I24" s="104">
        <v>5</v>
      </c>
      <c r="J24" s="106">
        <v>11</v>
      </c>
      <c r="K24" s="107"/>
      <c r="L24" s="106"/>
      <c r="M24" s="107"/>
      <c r="N24" s="106"/>
      <c r="O24" s="108" t="str">
        <f t="shared" si="1"/>
        <v>Aurélien Piller</v>
      </c>
      <c r="P24" s="109">
        <f t="shared" si="2"/>
        <v>0</v>
      </c>
      <c r="Q24" s="110">
        <f t="shared" si="3"/>
        <v>3</v>
      </c>
    </row>
    <row r="25" spans="1:19" ht="12">
      <c r="A25" s="79">
        <f>A2</f>
        <v>1</v>
      </c>
      <c r="B25" s="80">
        <f>A4</f>
        <v>3</v>
      </c>
      <c r="C25" s="81" t="str">
        <f>C2</f>
        <v>Jonathan Zehnder</v>
      </c>
      <c r="D25" s="82" t="str">
        <f>C4</f>
        <v>Florian Scyboz</v>
      </c>
      <c r="E25" s="95">
        <v>11</v>
      </c>
      <c r="F25" s="96">
        <v>1</v>
      </c>
      <c r="G25" s="95">
        <v>11</v>
      </c>
      <c r="H25" s="96">
        <v>3</v>
      </c>
      <c r="I25" s="95">
        <v>11</v>
      </c>
      <c r="J25" s="97">
        <v>0</v>
      </c>
      <c r="K25" s="86"/>
      <c r="L25" s="87"/>
      <c r="M25" s="86"/>
      <c r="N25" s="87"/>
      <c r="O25" s="88" t="str">
        <f t="shared" si="1"/>
        <v>Jonathan Zehnder</v>
      </c>
      <c r="P25" s="99">
        <f t="shared" si="2"/>
        <v>3</v>
      </c>
      <c r="Q25" s="90">
        <f t="shared" si="3"/>
        <v>0</v>
      </c>
      <c r="S25" s="13"/>
    </row>
    <row r="26" spans="1:19" ht="12">
      <c r="A26" s="91">
        <f>A3</f>
        <v>2</v>
      </c>
      <c r="B26" s="92">
        <f>A5</f>
        <v>4</v>
      </c>
      <c r="C26" s="93" t="str">
        <f>C3</f>
        <v>Michael Hüging</v>
      </c>
      <c r="D26" s="94" t="str">
        <f>C5</f>
        <v>Sascha Meier</v>
      </c>
      <c r="E26" s="95">
        <v>12</v>
      </c>
      <c r="F26" s="96">
        <v>14</v>
      </c>
      <c r="G26" s="95">
        <v>2</v>
      </c>
      <c r="H26" s="96">
        <v>11</v>
      </c>
      <c r="I26" s="95">
        <v>3</v>
      </c>
      <c r="J26" s="97">
        <v>11</v>
      </c>
      <c r="K26" s="98"/>
      <c r="L26" s="85"/>
      <c r="M26" s="98"/>
      <c r="N26" s="85"/>
      <c r="O26" s="88" t="str">
        <f t="shared" si="1"/>
        <v>Sascha Meier</v>
      </c>
      <c r="P26" s="99">
        <f t="shared" si="2"/>
        <v>0</v>
      </c>
      <c r="Q26" s="90">
        <f t="shared" si="3"/>
        <v>3</v>
      </c>
      <c r="S26" s="13"/>
    </row>
    <row r="27" spans="1:19" ht="12.75" thickBot="1">
      <c r="A27" s="100">
        <f>A6</f>
        <v>5</v>
      </c>
      <c r="B27" s="101">
        <f>A7</f>
        <v>6</v>
      </c>
      <c r="C27" s="102" t="str">
        <f>C6</f>
        <v>Aurélien Piller</v>
      </c>
      <c r="D27" s="103">
        <f>C7</f>
        <v>0</v>
      </c>
      <c r="E27" s="104"/>
      <c r="F27" s="105"/>
      <c r="G27" s="104"/>
      <c r="H27" s="105"/>
      <c r="I27" s="104"/>
      <c r="J27" s="106"/>
      <c r="K27" s="107"/>
      <c r="L27" s="106"/>
      <c r="M27" s="107"/>
      <c r="N27" s="106"/>
      <c r="O27" s="108">
        <f t="shared" si="1"/>
      </c>
      <c r="P27" s="109">
        <f t="shared" si="2"/>
        <v>0</v>
      </c>
      <c r="Q27" s="110">
        <f t="shared" si="3"/>
        <v>0</v>
      </c>
      <c r="S27" s="13"/>
    </row>
    <row r="28" spans="1:17" ht="12">
      <c r="A28" s="79">
        <f>A2</f>
        <v>1</v>
      </c>
      <c r="B28" s="80">
        <f>A3</f>
        <v>2</v>
      </c>
      <c r="C28" s="81" t="str">
        <f>C2</f>
        <v>Jonathan Zehnder</v>
      </c>
      <c r="D28" s="82" t="str">
        <f>C3</f>
        <v>Michael Hüging</v>
      </c>
      <c r="E28" s="83">
        <v>11</v>
      </c>
      <c r="F28" s="84">
        <v>5</v>
      </c>
      <c r="G28" s="83">
        <v>11</v>
      </c>
      <c r="H28" s="84">
        <v>3</v>
      </c>
      <c r="I28" s="83">
        <v>11</v>
      </c>
      <c r="J28" s="85">
        <v>7</v>
      </c>
      <c r="K28" s="86"/>
      <c r="L28" s="87"/>
      <c r="M28" s="86"/>
      <c r="N28" s="87"/>
      <c r="O28" s="88" t="str">
        <f t="shared" si="1"/>
        <v>Jonathan Zehnder</v>
      </c>
      <c r="P28" s="99">
        <f t="shared" si="2"/>
        <v>3</v>
      </c>
      <c r="Q28" s="90">
        <f t="shared" si="3"/>
        <v>0</v>
      </c>
    </row>
    <row r="29" spans="1:17" ht="12">
      <c r="A29" s="91">
        <f>A4</f>
        <v>3</v>
      </c>
      <c r="B29" s="92">
        <f>A7</f>
        <v>6</v>
      </c>
      <c r="C29" s="93" t="str">
        <f>C4</f>
        <v>Florian Scyboz</v>
      </c>
      <c r="D29" s="94">
        <f>C7</f>
        <v>0</v>
      </c>
      <c r="E29" s="95"/>
      <c r="F29" s="96"/>
      <c r="G29" s="95"/>
      <c r="H29" s="96"/>
      <c r="I29" s="95"/>
      <c r="J29" s="97"/>
      <c r="K29" s="98"/>
      <c r="L29" s="85"/>
      <c r="M29" s="98"/>
      <c r="N29" s="85"/>
      <c r="O29" s="88">
        <f t="shared" si="1"/>
      </c>
      <c r="P29" s="99">
        <f t="shared" si="2"/>
        <v>0</v>
      </c>
      <c r="Q29" s="90">
        <f t="shared" si="3"/>
        <v>0</v>
      </c>
    </row>
    <row r="30" spans="1:17" ht="12.75" thickBot="1">
      <c r="A30" s="111">
        <f>A5</f>
        <v>4</v>
      </c>
      <c r="B30" s="112">
        <f>A6</f>
        <v>5</v>
      </c>
      <c r="C30" s="113" t="str">
        <f>C5</f>
        <v>Sascha Meier</v>
      </c>
      <c r="D30" s="114" t="str">
        <f>C6</f>
        <v>Aurélien Piller</v>
      </c>
      <c r="E30" s="115">
        <v>11</v>
      </c>
      <c r="F30" s="116">
        <v>8</v>
      </c>
      <c r="G30" s="115">
        <v>11</v>
      </c>
      <c r="H30" s="116">
        <v>8</v>
      </c>
      <c r="I30" s="115">
        <v>12</v>
      </c>
      <c r="J30" s="117">
        <v>10</v>
      </c>
      <c r="K30" s="118"/>
      <c r="L30" s="119"/>
      <c r="M30" s="118"/>
      <c r="N30" s="119"/>
      <c r="O30" s="120" t="str">
        <f t="shared" si="1"/>
        <v>Sascha Meier</v>
      </c>
      <c r="P30" s="121">
        <f t="shared" si="2"/>
        <v>3</v>
      </c>
      <c r="Q30" s="122">
        <f t="shared" si="3"/>
        <v>0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38" t="s">
        <v>11</v>
      </c>
      <c r="H63" s="139"/>
      <c r="I63" s="138" t="s">
        <v>12</v>
      </c>
      <c r="J63" s="139"/>
      <c r="P63" s="3"/>
      <c r="Q63" s="3"/>
    </row>
    <row r="64" spans="1:17" ht="12">
      <c r="A64" s="133">
        <v>1</v>
      </c>
      <c r="B64" s="134"/>
      <c r="C64" s="72" t="s">
        <v>25</v>
      </c>
      <c r="D64" s="72" t="s">
        <v>23</v>
      </c>
      <c r="E64" s="73">
        <v>4</v>
      </c>
      <c r="F64" s="74"/>
      <c r="G64" s="135" t="s">
        <v>22</v>
      </c>
      <c r="H64" s="134"/>
      <c r="I64" s="135" t="s">
        <v>22</v>
      </c>
      <c r="J64" s="136"/>
      <c r="P64" s="3"/>
      <c r="Q64" s="3"/>
    </row>
    <row r="65" spans="1:17" ht="12">
      <c r="A65" s="127">
        <v>2</v>
      </c>
      <c r="B65" s="124"/>
      <c r="C65" s="72" t="s">
        <v>18</v>
      </c>
      <c r="D65" s="72" t="s">
        <v>23</v>
      </c>
      <c r="E65" s="73">
        <v>3</v>
      </c>
      <c r="F65" s="75"/>
      <c r="G65" s="123" t="s">
        <v>22</v>
      </c>
      <c r="H65" s="124"/>
      <c r="I65" s="123" t="s">
        <v>22</v>
      </c>
      <c r="J65" s="137"/>
      <c r="P65" s="3"/>
      <c r="Q65" s="3"/>
    </row>
    <row r="66" spans="1:17" ht="12">
      <c r="A66" s="127">
        <v>3</v>
      </c>
      <c r="B66" s="124"/>
      <c r="C66" s="72" t="s">
        <v>26</v>
      </c>
      <c r="D66" s="72" t="s">
        <v>27</v>
      </c>
      <c r="E66" s="73">
        <v>2</v>
      </c>
      <c r="F66" s="75"/>
      <c r="G66" s="123" t="s">
        <v>22</v>
      </c>
      <c r="H66" s="124"/>
      <c r="I66" s="123" t="s">
        <v>22</v>
      </c>
      <c r="J66" s="137"/>
      <c r="P66" s="3"/>
      <c r="Q66" s="3"/>
    </row>
    <row r="67" spans="1:17" ht="12">
      <c r="A67" s="127">
        <v>4</v>
      </c>
      <c r="B67" s="124"/>
      <c r="C67" s="72" t="s">
        <v>16</v>
      </c>
      <c r="D67" s="72" t="s">
        <v>23</v>
      </c>
      <c r="E67" s="73">
        <v>1</v>
      </c>
      <c r="F67" s="75"/>
      <c r="G67" s="123" t="s">
        <v>22</v>
      </c>
      <c r="H67" s="124"/>
      <c r="I67" s="123" t="s">
        <v>22</v>
      </c>
      <c r="J67" s="137"/>
      <c r="P67" s="3"/>
      <c r="Q67" s="3"/>
    </row>
    <row r="68" spans="1:17" ht="12">
      <c r="A68" s="127">
        <v>5</v>
      </c>
      <c r="B68" s="124"/>
      <c r="C68" s="72" t="s">
        <v>15</v>
      </c>
      <c r="D68" s="72" t="s">
        <v>24</v>
      </c>
      <c r="E68" s="73">
        <v>0</v>
      </c>
      <c r="F68" s="75"/>
      <c r="G68" s="123"/>
      <c r="H68" s="124"/>
      <c r="I68" s="123" t="s">
        <v>22</v>
      </c>
      <c r="J68" s="137"/>
      <c r="P68" s="3"/>
      <c r="Q68" s="3"/>
    </row>
    <row r="69" spans="1:17" ht="12.75" thickBot="1">
      <c r="A69" s="128">
        <v>6</v>
      </c>
      <c r="B69" s="126"/>
      <c r="C69" s="76"/>
      <c r="D69" s="76"/>
      <c r="E69" s="77">
        <v>0</v>
      </c>
      <c r="F69" s="78"/>
      <c r="G69" s="125"/>
      <c r="H69" s="126"/>
      <c r="I69" s="125" t="s">
        <v>22</v>
      </c>
      <c r="J69" s="140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Q447"/>
  <sheetViews>
    <sheetView workbookViewId="0" topLeftCell="A1">
      <selection activeCell="K70" sqref="K70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40152</v>
      </c>
      <c r="Q1" s="7"/>
    </row>
    <row r="2" spans="1:17" ht="13.5" customHeight="1">
      <c r="A2" s="54">
        <v>1</v>
      </c>
      <c r="B2" s="55"/>
      <c r="C2" s="56" t="s">
        <v>17</v>
      </c>
      <c r="D2" s="56" t="s">
        <v>23</v>
      </c>
      <c r="E2" s="57">
        <f>COUNTIF($O$16:$O$21,C2)</f>
        <v>3</v>
      </c>
      <c r="F2" s="58"/>
      <c r="G2" s="59">
        <f>SUM(P16,P18,P20)</f>
        <v>9</v>
      </c>
      <c r="H2" s="60"/>
      <c r="I2" s="57">
        <f>SUM(Q16,Q18,Q20)</f>
        <v>0</v>
      </c>
      <c r="J2" s="61"/>
      <c r="K2" s="8"/>
      <c r="L2" s="8"/>
      <c r="M2" s="8"/>
      <c r="N2" s="8"/>
      <c r="O2" s="9"/>
      <c r="P2" s="10"/>
      <c r="Q2" s="10"/>
    </row>
    <row r="3" spans="1:17" ht="13.5" customHeight="1">
      <c r="A3" s="54">
        <v>2</v>
      </c>
      <c r="B3" s="55"/>
      <c r="C3" s="56" t="s">
        <v>21</v>
      </c>
      <c r="D3" s="56" t="s">
        <v>27</v>
      </c>
      <c r="E3" s="57">
        <f>COUNTIF($O$16:$O$21,C3)</f>
        <v>2</v>
      </c>
      <c r="F3" s="60"/>
      <c r="G3" s="59">
        <f>SUM(P17,P19,Q20)</f>
        <v>6</v>
      </c>
      <c r="H3" s="60"/>
      <c r="I3" s="62">
        <f>SUM(Q17,Q19,P20)</f>
        <v>5</v>
      </c>
      <c r="J3" s="63"/>
      <c r="K3" s="8"/>
      <c r="L3" s="8"/>
      <c r="M3" s="8"/>
      <c r="N3" s="8"/>
      <c r="O3" s="11"/>
      <c r="P3" s="12"/>
      <c r="Q3" s="12"/>
    </row>
    <row r="4" spans="1:17" ht="12">
      <c r="A4" s="54">
        <v>3</v>
      </c>
      <c r="B4" s="55"/>
      <c r="C4" s="56" t="s">
        <v>19</v>
      </c>
      <c r="D4" s="56" t="s">
        <v>28</v>
      </c>
      <c r="E4" s="57">
        <f>COUNTIF($O$16:$O$21,C4)</f>
        <v>1</v>
      </c>
      <c r="F4" s="58"/>
      <c r="G4" s="59">
        <f>SUM(Q17,Q18,P21)</f>
        <v>5</v>
      </c>
      <c r="H4" s="60"/>
      <c r="I4" s="62">
        <f>SUM(P17,P18,Q21)</f>
        <v>7</v>
      </c>
      <c r="J4" s="63"/>
      <c r="K4" s="8"/>
      <c r="L4" s="8"/>
      <c r="M4" s="8"/>
      <c r="N4" s="8"/>
      <c r="O4" s="45" t="s">
        <v>14</v>
      </c>
      <c r="P4" s="11">
        <v>2</v>
      </c>
      <c r="Q4" s="10"/>
    </row>
    <row r="5" spans="1:17" ht="12.75" thickBot="1">
      <c r="A5" s="64">
        <v>4</v>
      </c>
      <c r="B5" s="65"/>
      <c r="C5" s="66" t="s">
        <v>20</v>
      </c>
      <c r="D5" s="66" t="s">
        <v>28</v>
      </c>
      <c r="E5" s="67">
        <f>COUNTIF($O$16:$O$21,C5)</f>
        <v>0</v>
      </c>
      <c r="F5" s="68"/>
      <c r="G5" s="69">
        <f>SUM(Q16,Q19,Q21)</f>
        <v>1</v>
      </c>
      <c r="H5" s="68"/>
      <c r="I5" s="70">
        <f>SUM(P16,P19,P21)</f>
        <v>9</v>
      </c>
      <c r="J5" s="71"/>
      <c r="K5" s="8"/>
      <c r="L5" s="8"/>
      <c r="M5" s="8"/>
      <c r="N5" s="8"/>
      <c r="O5" s="9"/>
      <c r="P5" s="9"/>
      <c r="Q5" s="9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46" t="s">
        <v>6</v>
      </c>
      <c r="B15" s="47"/>
      <c r="C15" s="48" t="s">
        <v>7</v>
      </c>
      <c r="D15" s="49" t="s">
        <v>7</v>
      </c>
      <c r="E15" s="50">
        <v>1</v>
      </c>
      <c r="F15" s="47"/>
      <c r="G15" s="50">
        <v>2</v>
      </c>
      <c r="H15" s="47"/>
      <c r="I15" s="50">
        <v>3</v>
      </c>
      <c r="J15" s="51"/>
      <c r="K15" s="141">
        <v>4</v>
      </c>
      <c r="L15" s="142"/>
      <c r="M15" s="143">
        <v>5</v>
      </c>
      <c r="N15" s="144"/>
      <c r="O15" s="52" t="s">
        <v>8</v>
      </c>
      <c r="P15" s="53" t="s">
        <v>5</v>
      </c>
      <c r="Q15" s="53"/>
    </row>
    <row r="16" spans="1:17" ht="12">
      <c r="A16" s="79">
        <f>A2</f>
        <v>1</v>
      </c>
      <c r="B16" s="80">
        <f>A5</f>
        <v>4</v>
      </c>
      <c r="C16" s="81" t="str">
        <f>C2</f>
        <v>Yann Dürig</v>
      </c>
      <c r="D16" s="82" t="str">
        <f>C5</f>
        <v>Louise Carrel</v>
      </c>
      <c r="E16" s="83">
        <v>11</v>
      </c>
      <c r="F16" s="84">
        <v>2</v>
      </c>
      <c r="G16" s="83">
        <v>11</v>
      </c>
      <c r="H16" s="84">
        <v>3</v>
      </c>
      <c r="I16" s="83">
        <v>11</v>
      </c>
      <c r="J16" s="85">
        <v>3</v>
      </c>
      <c r="K16" s="86"/>
      <c r="L16" s="87"/>
      <c r="M16" s="86"/>
      <c r="N16" s="87"/>
      <c r="O16" s="88" t="str">
        <f aca="true" t="shared" si="0" ref="O16:O21">IF(AND(P16&lt;3,Q16&lt;3),"",IF(P16=3,C16,D16))</f>
        <v>Yann Dürig</v>
      </c>
      <c r="P16" s="89">
        <f aca="true" t="shared" si="1" ref="P16:P21">(E16&gt;F16)+(G16&gt;H16)+(I16&gt;J16)+(K16&gt;L16)+(M16&gt;N16)</f>
        <v>3</v>
      </c>
      <c r="Q16" s="90">
        <f aca="true" t="shared" si="2" ref="Q16:Q21">(E16&lt;F16)+(G16&lt;H16)+(I16&lt;J16)+(K16&lt;L16)+(M16&lt;N16)</f>
        <v>0</v>
      </c>
    </row>
    <row r="17" spans="1:17" ht="12.75" thickBot="1">
      <c r="A17" s="100">
        <f>A3</f>
        <v>2</v>
      </c>
      <c r="B17" s="101">
        <f>A4</f>
        <v>3</v>
      </c>
      <c r="C17" s="102" t="str">
        <f>C3</f>
        <v>Sydney Bersier</v>
      </c>
      <c r="D17" s="103" t="str">
        <f>C4</f>
        <v>Laurianne Clerc</v>
      </c>
      <c r="E17" s="104">
        <v>11</v>
      </c>
      <c r="F17" s="105">
        <v>7</v>
      </c>
      <c r="G17" s="104">
        <v>11</v>
      </c>
      <c r="H17" s="105">
        <v>7</v>
      </c>
      <c r="I17" s="104">
        <v>6</v>
      </c>
      <c r="J17" s="106">
        <v>11</v>
      </c>
      <c r="K17" s="107">
        <v>8</v>
      </c>
      <c r="L17" s="106">
        <v>11</v>
      </c>
      <c r="M17" s="107">
        <v>11</v>
      </c>
      <c r="N17" s="106">
        <v>3</v>
      </c>
      <c r="O17" s="108" t="str">
        <f t="shared" si="0"/>
        <v>Sydney Bersier</v>
      </c>
      <c r="P17" s="109">
        <f t="shared" si="1"/>
        <v>3</v>
      </c>
      <c r="Q17" s="110">
        <f t="shared" si="2"/>
        <v>2</v>
      </c>
    </row>
    <row r="18" spans="1:17" ht="12">
      <c r="A18" s="79">
        <f>A2</f>
        <v>1</v>
      </c>
      <c r="B18" s="80">
        <f>A4</f>
        <v>3</v>
      </c>
      <c r="C18" s="81" t="str">
        <f>C2</f>
        <v>Yann Dürig</v>
      </c>
      <c r="D18" s="82" t="str">
        <f>C4</f>
        <v>Laurianne Clerc</v>
      </c>
      <c r="E18" s="95">
        <v>11</v>
      </c>
      <c r="F18" s="96">
        <v>4</v>
      </c>
      <c r="G18" s="95">
        <v>11</v>
      </c>
      <c r="H18" s="96">
        <v>4</v>
      </c>
      <c r="I18" s="95">
        <v>11</v>
      </c>
      <c r="J18" s="97">
        <v>4</v>
      </c>
      <c r="K18" s="86"/>
      <c r="L18" s="87"/>
      <c r="M18" s="86"/>
      <c r="N18" s="87"/>
      <c r="O18" s="88" t="str">
        <f t="shared" si="0"/>
        <v>Yann Dürig</v>
      </c>
      <c r="P18" s="99">
        <f t="shared" si="1"/>
        <v>3</v>
      </c>
      <c r="Q18" s="90">
        <f t="shared" si="2"/>
        <v>0</v>
      </c>
    </row>
    <row r="19" spans="1:17" ht="12.75" thickBot="1">
      <c r="A19" s="100">
        <f>A3</f>
        <v>2</v>
      </c>
      <c r="B19" s="101">
        <f>A5</f>
        <v>4</v>
      </c>
      <c r="C19" s="102" t="str">
        <f>C3</f>
        <v>Sydney Bersier</v>
      </c>
      <c r="D19" s="103" t="str">
        <f>C5</f>
        <v>Louise Carrel</v>
      </c>
      <c r="E19" s="104">
        <v>11</v>
      </c>
      <c r="F19" s="105">
        <v>4</v>
      </c>
      <c r="G19" s="104">
        <v>11</v>
      </c>
      <c r="H19" s="105">
        <v>5</v>
      </c>
      <c r="I19" s="104">
        <v>11</v>
      </c>
      <c r="J19" s="106">
        <v>8</v>
      </c>
      <c r="K19" s="107"/>
      <c r="L19" s="106"/>
      <c r="M19" s="107"/>
      <c r="N19" s="106"/>
      <c r="O19" s="108" t="str">
        <f t="shared" si="0"/>
        <v>Sydney Bersier</v>
      </c>
      <c r="P19" s="109">
        <f t="shared" si="1"/>
        <v>3</v>
      </c>
      <c r="Q19" s="110">
        <f t="shared" si="2"/>
        <v>0</v>
      </c>
    </row>
    <row r="20" spans="1:17" ht="12">
      <c r="A20" s="79">
        <f>A2</f>
        <v>1</v>
      </c>
      <c r="B20" s="80">
        <f>A3</f>
        <v>2</v>
      </c>
      <c r="C20" s="81" t="str">
        <f>C2</f>
        <v>Yann Dürig</v>
      </c>
      <c r="D20" s="82" t="str">
        <f>C3</f>
        <v>Sydney Bersier</v>
      </c>
      <c r="E20" s="83">
        <v>11</v>
      </c>
      <c r="F20" s="84">
        <v>4</v>
      </c>
      <c r="G20" s="83">
        <v>11</v>
      </c>
      <c r="H20" s="84">
        <v>4</v>
      </c>
      <c r="I20" s="83">
        <v>11</v>
      </c>
      <c r="J20" s="85">
        <v>3</v>
      </c>
      <c r="K20" s="86"/>
      <c r="L20" s="87"/>
      <c r="M20" s="86"/>
      <c r="N20" s="87"/>
      <c r="O20" s="88" t="str">
        <f t="shared" si="0"/>
        <v>Yann Dürig</v>
      </c>
      <c r="P20" s="99">
        <f t="shared" si="1"/>
        <v>3</v>
      </c>
      <c r="Q20" s="90">
        <f t="shared" si="2"/>
        <v>0</v>
      </c>
    </row>
    <row r="21" spans="1:17" ht="12.75" thickBot="1">
      <c r="A21" s="111">
        <f>A4</f>
        <v>3</v>
      </c>
      <c r="B21" s="112">
        <f>A5</f>
        <v>4</v>
      </c>
      <c r="C21" s="113" t="str">
        <f>C4</f>
        <v>Laurianne Clerc</v>
      </c>
      <c r="D21" s="114" t="str">
        <f>C5</f>
        <v>Louise Carrel</v>
      </c>
      <c r="E21" s="115">
        <v>11</v>
      </c>
      <c r="F21" s="116">
        <v>3</v>
      </c>
      <c r="G21" s="115">
        <v>11</v>
      </c>
      <c r="H21" s="116">
        <v>8</v>
      </c>
      <c r="I21" s="115">
        <v>6</v>
      </c>
      <c r="J21" s="117">
        <v>11</v>
      </c>
      <c r="K21" s="118">
        <v>11</v>
      </c>
      <c r="L21" s="119">
        <v>1</v>
      </c>
      <c r="M21" s="118"/>
      <c r="N21" s="119"/>
      <c r="O21" s="120" t="str">
        <f t="shared" si="0"/>
        <v>Laurianne Clerc</v>
      </c>
      <c r="P21" s="121">
        <f t="shared" si="1"/>
        <v>3</v>
      </c>
      <c r="Q21" s="122">
        <f t="shared" si="2"/>
        <v>1</v>
      </c>
    </row>
    <row r="22" spans="1:17" ht="1.5" customHeight="1" hidden="1" thickTop="1">
      <c r="A22" s="14"/>
      <c r="P22" s="3"/>
      <c r="Q22" s="3"/>
    </row>
    <row r="23" spans="1:17" s="15" customFormat="1" ht="1.5" customHeight="1" hidden="1">
      <c r="A23" s="19"/>
      <c r="B23" s="19"/>
      <c r="C23" s="20"/>
      <c r="D23" s="20"/>
      <c r="E23" s="19"/>
      <c r="F23" s="21"/>
      <c r="G23" s="22"/>
      <c r="H23" s="22"/>
      <c r="P23" s="16"/>
      <c r="Q23" s="16"/>
    </row>
    <row r="24" spans="1:17" s="17" customFormat="1" ht="1.5" customHeight="1" hidden="1">
      <c r="A24" s="23"/>
      <c r="B24" s="23"/>
      <c r="C24" s="24"/>
      <c r="D24" s="24"/>
      <c r="E24" s="25"/>
      <c r="F24" s="25"/>
      <c r="G24" s="26"/>
      <c r="H24" s="26"/>
      <c r="P24" s="18"/>
      <c r="Q24" s="18"/>
    </row>
    <row r="25" spans="1:17" s="17" customFormat="1" ht="1.5" customHeight="1" hidden="1">
      <c r="A25" s="23"/>
      <c r="B25" s="23"/>
      <c r="C25" s="24"/>
      <c r="D25" s="24"/>
      <c r="E25" s="25"/>
      <c r="F25" s="25"/>
      <c r="G25" s="26"/>
      <c r="H25" s="26"/>
      <c r="P25" s="18"/>
      <c r="Q25" s="18"/>
    </row>
    <row r="26" spans="1:17" s="17" customFormat="1" ht="1.5" customHeight="1" hidden="1">
      <c r="A26" s="23"/>
      <c r="B26" s="23"/>
      <c r="C26" s="24"/>
      <c r="D26" s="24"/>
      <c r="E26" s="25"/>
      <c r="F26" s="25"/>
      <c r="G26" s="26"/>
      <c r="H26" s="26"/>
      <c r="P26" s="18"/>
      <c r="Q26" s="18"/>
    </row>
    <row r="27" spans="1:17" s="17" customFormat="1" ht="1.5" customHeight="1" hidden="1">
      <c r="A27" s="23"/>
      <c r="B27" s="23"/>
      <c r="C27" s="24"/>
      <c r="D27" s="24"/>
      <c r="E27" s="25"/>
      <c r="F27" s="25"/>
      <c r="G27" s="26"/>
      <c r="H27" s="26"/>
      <c r="J27" s="1"/>
      <c r="K27" s="1"/>
      <c r="L27" s="1"/>
      <c r="M27" s="1"/>
      <c r="N27" s="1"/>
      <c r="P27" s="18"/>
      <c r="Q27" s="18"/>
    </row>
    <row r="28" spans="1:17" s="17" customFormat="1" ht="1.5" customHeight="1" hidden="1">
      <c r="A28" s="23"/>
      <c r="B28" s="23"/>
      <c r="C28" s="24"/>
      <c r="D28" s="24"/>
      <c r="E28" s="25"/>
      <c r="F28" s="25"/>
      <c r="G28" s="26"/>
      <c r="H28" s="26"/>
      <c r="P28" s="18"/>
      <c r="Q28" s="18"/>
    </row>
    <row r="29" spans="1:17" s="17" customFormat="1" ht="1.5" customHeight="1" hidden="1">
      <c r="A29" s="23"/>
      <c r="B29" s="23"/>
      <c r="C29" s="24"/>
      <c r="D29" s="24"/>
      <c r="E29" s="25"/>
      <c r="F29" s="25"/>
      <c r="G29" s="26"/>
      <c r="H29" s="26"/>
      <c r="P29" s="18"/>
      <c r="Q29" s="18"/>
    </row>
    <row r="30" spans="1:17" s="17" customFormat="1" ht="1.5" customHeight="1" hidden="1">
      <c r="A30" s="23"/>
      <c r="B30" s="23"/>
      <c r="C30" s="24"/>
      <c r="D30" s="24"/>
      <c r="E30" s="25"/>
      <c r="F30" s="25"/>
      <c r="G30" s="26"/>
      <c r="H30" s="26"/>
      <c r="P30" s="18"/>
      <c r="Q30" s="18"/>
    </row>
    <row r="31" spans="1:17" s="17" customFormat="1" ht="1.5" customHeight="1" hidden="1">
      <c r="A31" s="23"/>
      <c r="B31" s="23"/>
      <c r="C31" s="24"/>
      <c r="D31" s="24"/>
      <c r="E31" s="25"/>
      <c r="F31" s="25"/>
      <c r="G31" s="26"/>
      <c r="H31" s="26"/>
      <c r="P31" s="18"/>
      <c r="Q31" s="18"/>
    </row>
    <row r="32" spans="1:17" ht="1.5" customHeight="1" hidden="1">
      <c r="A32" s="13"/>
      <c r="B32" s="13"/>
      <c r="C32" s="13"/>
      <c r="D32" s="13"/>
      <c r="E32" s="27"/>
      <c r="F32" s="27"/>
      <c r="G32" s="13"/>
      <c r="H32" s="13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38" t="s">
        <v>11</v>
      </c>
      <c r="H63" s="139"/>
      <c r="I63" s="138" t="s">
        <v>12</v>
      </c>
      <c r="J63" s="139"/>
      <c r="P63" s="3"/>
      <c r="Q63" s="3"/>
    </row>
    <row r="64" spans="1:17" ht="12">
      <c r="A64" s="133">
        <v>1</v>
      </c>
      <c r="B64" s="134"/>
      <c r="C64" s="72" t="s">
        <v>17</v>
      </c>
      <c r="D64" s="72"/>
      <c r="E64" s="73">
        <v>3</v>
      </c>
      <c r="F64" s="74"/>
      <c r="G64" s="135" t="s">
        <v>22</v>
      </c>
      <c r="H64" s="134"/>
      <c r="I64" s="135" t="s">
        <v>22</v>
      </c>
      <c r="J64" s="136"/>
      <c r="P64" s="3"/>
      <c r="Q64" s="3"/>
    </row>
    <row r="65" spans="1:17" ht="12">
      <c r="A65" s="127">
        <v>2</v>
      </c>
      <c r="B65" s="124"/>
      <c r="C65" s="72" t="s">
        <v>21</v>
      </c>
      <c r="D65" s="72"/>
      <c r="E65" s="73">
        <v>2</v>
      </c>
      <c r="F65" s="75"/>
      <c r="G65" s="123" t="s">
        <v>22</v>
      </c>
      <c r="H65" s="124"/>
      <c r="I65" s="123" t="s">
        <v>22</v>
      </c>
      <c r="J65" s="137"/>
      <c r="P65" s="3"/>
      <c r="Q65" s="3"/>
    </row>
    <row r="66" spans="1:17" ht="12">
      <c r="A66" s="127">
        <v>3</v>
      </c>
      <c r="B66" s="124"/>
      <c r="C66" s="72" t="s">
        <v>19</v>
      </c>
      <c r="D66" s="72"/>
      <c r="E66" s="73">
        <v>1</v>
      </c>
      <c r="F66" s="75"/>
      <c r="G66" s="123" t="s">
        <v>22</v>
      </c>
      <c r="H66" s="124"/>
      <c r="I66" s="123" t="s">
        <v>22</v>
      </c>
      <c r="J66" s="137"/>
      <c r="P66" s="3"/>
      <c r="Q66" s="3"/>
    </row>
    <row r="67" spans="1:17" ht="12.75" thickBot="1">
      <c r="A67" s="128">
        <v>4</v>
      </c>
      <c r="B67" s="126"/>
      <c r="C67" s="76" t="s">
        <v>20</v>
      </c>
      <c r="D67" s="76"/>
      <c r="E67" s="77">
        <v>0</v>
      </c>
      <c r="F67" s="78"/>
      <c r="G67" s="125" t="s">
        <v>22</v>
      </c>
      <c r="H67" s="126"/>
      <c r="I67" s="125" t="s">
        <v>22</v>
      </c>
      <c r="J67" s="140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sheetProtection sheet="1" objects="1" scenarios="1"/>
  <mergeCells count="16">
    <mergeCell ref="G63:H63"/>
    <mergeCell ref="I63:J63"/>
    <mergeCell ref="A67:B67"/>
    <mergeCell ref="A66:B66"/>
    <mergeCell ref="G66:H66"/>
    <mergeCell ref="G67:H67"/>
    <mergeCell ref="A64:B64"/>
    <mergeCell ref="A65:B65"/>
    <mergeCell ref="G64:H64"/>
    <mergeCell ref="G65:H65"/>
    <mergeCell ref="I66:J66"/>
    <mergeCell ref="I67:J67"/>
    <mergeCell ref="K15:L15"/>
    <mergeCell ref="M15:N15"/>
    <mergeCell ref="I64:J64"/>
    <mergeCell ref="I65:J65"/>
  </mergeCells>
  <printOptions/>
  <pageMargins left="0.27" right="0.27" top="0.8661417322834646" bottom="0.5905511811023623" header="0.34" footer="0.35433070866141736"/>
  <pageSetup horizontalDpi="600" verticalDpi="600" orientation="portrait" paperSize="9"/>
  <headerFooter alignWithMargins="0">
    <oddHeader>&amp;C&amp;20Tournoi à 4 joueurs</oddHeader>
    <oddFooter xml:space="preserve">&amp;L&amp;F&amp;C&amp;A&amp;RTournoi du : &amp;D  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2007-12-01T17:00:21Z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