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0" yWindow="80" windowWidth="16480" windowHeight="9920" activeTab="3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<sst xmlns="http://schemas.openxmlformats.org/spreadsheetml/2006/main" count="200" uniqueCount="41">
  <si>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</si>
  <si>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</si>
  <si>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</si>
  <si>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</si>
  <si>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</si>
  <si>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</si>
  <si>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</si>
  <si>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</si>
  <si>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</si>
  <si>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</si>
  <si>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</si>
  <si>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</si>
  <si>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</si>
  <si>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</si>
  <si>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</si>
  <si>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Vincent Rimaz</t>
  </si>
  <si>
    <t>Domdidier</t>
  </si>
  <si>
    <t>Floran Heimann</t>
  </si>
  <si>
    <t>Arnaud Chablais</t>
  </si>
  <si>
    <t>Fribourg</t>
  </si>
  <si>
    <t>Fabien Rolle</t>
  </si>
  <si>
    <t>Rossens</t>
  </si>
  <si>
    <t>Joshua Rolle</t>
  </si>
  <si>
    <t>Julien Vaucher</t>
  </si>
  <si>
    <t>Gabriel Meylan</t>
  </si>
  <si>
    <t>Daniel Diaz</t>
  </si>
  <si>
    <t>Aloïs Weislo</t>
  </si>
  <si>
    <t>Marly</t>
  </si>
  <si>
    <t>Silvio Portmann</t>
  </si>
  <si>
    <t>Louis Ruffieux</t>
  </si>
  <si>
    <t>Bulle</t>
  </si>
  <si>
    <t>Benjamin Meylan</t>
  </si>
  <si>
    <t>Lucien Haas</t>
  </si>
  <si>
    <t>Olivier Jutzet</t>
  </si>
  <si>
    <t>Jean-Denis Fahrni</t>
  </si>
  <si>
    <t xml:space="preserve">Jonas Repond </t>
  </si>
  <si>
    <t>Angelo Arcovio</t>
  </si>
  <si>
    <t>Leonalou Zürcher</t>
  </si>
  <si>
    <t>Luca Garcia</t>
  </si>
  <si>
    <t>Etienne Ducrest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</si>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</sst>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8" fillId="11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0" borderId="9" applyNumberFormat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17" borderId="21" xfId="0" applyFill="1" applyBorder="1" applyAlignment="1">
      <alignment horizontal="center"/>
    </xf>
    <xf numFmtId="0" fontId="0" fillId="17" borderId="22" xfId="0" applyFill="1" applyBorder="1" applyAlignment="1" applyProtection="1">
      <alignment horizontal="center"/>
      <protection locked="0"/>
    </xf>
    <xf numFmtId="0" fontId="0" fillId="17" borderId="23" xfId="0" applyFill="1" applyBorder="1" applyAlignment="1" applyProtection="1">
      <alignment/>
      <protection locked="0"/>
    </xf>
    <xf numFmtId="0" fontId="0" fillId="17" borderId="24" xfId="0" applyFill="1" applyBorder="1" applyAlignment="1">
      <alignment horizontal="centerContinuous"/>
    </xf>
    <xf numFmtId="0" fontId="0" fillId="17" borderId="25" xfId="0" applyFill="1" applyBorder="1" applyAlignment="1" quotePrefix="1">
      <alignment horizontal="centerContinuous"/>
    </xf>
    <xf numFmtId="0" fontId="0" fillId="17" borderId="22" xfId="0" applyFill="1" applyBorder="1" applyAlignment="1">
      <alignment horizontal="centerContinuous"/>
    </xf>
    <xf numFmtId="0" fontId="0" fillId="17" borderId="25" xfId="0" applyFill="1" applyBorder="1" applyAlignment="1">
      <alignment horizontal="centerContinuous"/>
    </xf>
    <xf numFmtId="0" fontId="0" fillId="17" borderId="26" xfId="0" applyFill="1" applyBorder="1" applyAlignment="1">
      <alignment horizontal="centerContinuous"/>
    </xf>
    <xf numFmtId="0" fontId="0" fillId="17" borderId="27" xfId="0" applyFill="1" applyBorder="1" applyAlignment="1">
      <alignment horizontal="centerContinuous"/>
    </xf>
    <xf numFmtId="0" fontId="0" fillId="17" borderId="28" xfId="0" applyFill="1" applyBorder="1" applyAlignment="1">
      <alignment horizontal="centerContinuous"/>
    </xf>
    <xf numFmtId="0" fontId="0" fillId="17" borderId="29" xfId="0" applyFill="1" applyBorder="1" applyAlignment="1">
      <alignment horizontal="center"/>
    </xf>
    <xf numFmtId="0" fontId="0" fillId="17" borderId="30" xfId="0" applyFill="1" applyBorder="1" applyAlignment="1" applyProtection="1">
      <alignment horizontal="center"/>
      <protection locked="0"/>
    </xf>
    <xf numFmtId="0" fontId="0" fillId="17" borderId="31" xfId="0" applyFill="1" applyBorder="1" applyAlignment="1" applyProtection="1">
      <alignment/>
      <protection locked="0"/>
    </xf>
    <xf numFmtId="0" fontId="0" fillId="17" borderId="32" xfId="0" applyFill="1" applyBorder="1" applyAlignment="1">
      <alignment horizontal="centerContinuous"/>
    </xf>
    <xf numFmtId="0" fontId="0" fillId="17" borderId="33" xfId="0" applyFill="1" applyBorder="1" applyAlignment="1">
      <alignment horizontal="centerContinuous"/>
    </xf>
    <xf numFmtId="0" fontId="0" fillId="17" borderId="30" xfId="0" applyFill="1" applyBorder="1" applyAlignment="1">
      <alignment horizontal="centerContinuous"/>
    </xf>
    <xf numFmtId="0" fontId="0" fillId="17" borderId="34" xfId="0" applyFill="1" applyBorder="1" applyAlignment="1">
      <alignment horizontal="centerContinuous"/>
    </xf>
    <xf numFmtId="0" fontId="0" fillId="17" borderId="35" xfId="0" applyFill="1" applyBorder="1" applyAlignment="1">
      <alignment horizontal="centerContinuous"/>
    </xf>
    <xf numFmtId="0" fontId="0" fillId="17" borderId="36" xfId="0" applyFill="1" applyBorder="1" applyAlignment="1">
      <alignment horizontal="center"/>
    </xf>
    <xf numFmtId="0" fontId="0" fillId="17" borderId="27" xfId="0" applyFill="1" applyBorder="1" applyAlignment="1">
      <alignment horizontal="center"/>
    </xf>
    <xf numFmtId="0" fontId="0" fillId="17" borderId="37" xfId="0" applyFill="1" applyBorder="1" applyAlignment="1">
      <alignment/>
    </xf>
    <xf numFmtId="0" fontId="0" fillId="17" borderId="27" xfId="0" applyFill="1" applyBorder="1" applyAlignment="1">
      <alignment/>
    </xf>
    <xf numFmtId="0" fontId="0" fillId="17" borderId="37" xfId="0" applyFill="1" applyBorder="1" applyAlignment="1" applyProtection="1">
      <alignment/>
      <protection locked="0"/>
    </xf>
    <xf numFmtId="0" fontId="0" fillId="17" borderId="27" xfId="0" applyFill="1" applyBorder="1" applyAlignment="1" applyProtection="1">
      <alignment/>
      <protection locked="0"/>
    </xf>
    <xf numFmtId="0" fontId="0" fillId="17" borderId="38" xfId="0" applyFill="1" applyBorder="1" applyAlignment="1" applyProtection="1">
      <alignment/>
      <protection locked="0"/>
    </xf>
    <xf numFmtId="0" fontId="0" fillId="17" borderId="39" xfId="0" applyFill="1" applyBorder="1" applyAlignment="1" applyProtection="1">
      <alignment/>
      <protection locked="0"/>
    </xf>
    <xf numFmtId="0" fontId="0" fillId="17" borderId="40" xfId="0" applyFill="1" applyBorder="1" applyAlignment="1" applyProtection="1">
      <alignment/>
      <protection locked="0"/>
    </xf>
    <xf numFmtId="0" fontId="0" fillId="17" borderId="41" xfId="0" applyFill="1" applyBorder="1" applyAlignment="1">
      <alignment/>
    </xf>
    <xf numFmtId="0" fontId="0" fillId="17" borderId="42" xfId="0" applyFill="1" applyBorder="1" applyAlignment="1">
      <alignment horizontal="center"/>
    </xf>
    <xf numFmtId="0" fontId="0" fillId="17" borderId="28" xfId="0" applyFill="1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24" xfId="0" applyFill="1" applyBorder="1" applyAlignment="1">
      <alignment horizontal="center"/>
    </xf>
    <xf numFmtId="0" fontId="0" fillId="17" borderId="44" xfId="0" applyFill="1" applyBorder="1" applyAlignment="1">
      <alignment/>
    </xf>
    <xf numFmtId="0" fontId="0" fillId="17" borderId="24" xfId="0" applyFill="1" applyBorder="1" applyAlignment="1">
      <alignment/>
    </xf>
    <xf numFmtId="0" fontId="0" fillId="17" borderId="44" xfId="0" applyFill="1" applyBorder="1" applyAlignment="1" applyProtection="1">
      <alignment/>
      <protection locked="0"/>
    </xf>
    <xf numFmtId="0" fontId="0" fillId="17" borderId="24" xfId="0" applyFill="1" applyBorder="1" applyAlignment="1" applyProtection="1">
      <alignment/>
      <protection locked="0"/>
    </xf>
    <xf numFmtId="0" fontId="0" fillId="17" borderId="45" xfId="0" applyFill="1" applyBorder="1" applyAlignment="1" applyProtection="1">
      <alignment/>
      <protection locked="0"/>
    </xf>
    <xf numFmtId="0" fontId="0" fillId="17" borderId="46" xfId="0" applyFill="1" applyBorder="1" applyAlignment="1" applyProtection="1">
      <alignment/>
      <protection locked="0"/>
    </xf>
    <xf numFmtId="0" fontId="0" fillId="17" borderId="47" xfId="0" applyFill="1" applyBorder="1" applyAlignment="1">
      <alignment horizontal="center"/>
    </xf>
    <xf numFmtId="0" fontId="0" fillId="17" borderId="48" xfId="0" applyFill="1" applyBorder="1" applyAlignment="1">
      <alignment horizontal="center"/>
    </xf>
    <xf numFmtId="0" fontId="0" fillId="17" borderId="49" xfId="0" applyFill="1" applyBorder="1" applyAlignment="1">
      <alignment horizontal="center"/>
    </xf>
    <xf numFmtId="0" fontId="0" fillId="17" borderId="50" xfId="0" applyFill="1" applyBorder="1" applyAlignment="1">
      <alignment/>
    </xf>
    <xf numFmtId="0" fontId="0" fillId="17" borderId="49" xfId="0" applyFill="1" applyBorder="1" applyAlignment="1">
      <alignment/>
    </xf>
    <xf numFmtId="0" fontId="0" fillId="17" borderId="51" xfId="0" applyFill="1" applyBorder="1" applyAlignment="1" applyProtection="1">
      <alignment/>
      <protection locked="0"/>
    </xf>
    <xf numFmtId="0" fontId="0" fillId="17" borderId="52" xfId="0" applyFill="1" applyBorder="1" applyAlignment="1" applyProtection="1">
      <alignment/>
      <protection locked="0"/>
    </xf>
    <xf numFmtId="0" fontId="0" fillId="17" borderId="53" xfId="0" applyFill="1" applyBorder="1" applyAlignment="1" applyProtection="1">
      <alignment/>
      <protection locked="0"/>
    </xf>
    <xf numFmtId="0" fontId="0" fillId="17" borderId="54" xfId="0" applyFill="1" applyBorder="1" applyAlignment="1" applyProtection="1">
      <alignment/>
      <protection locked="0"/>
    </xf>
    <xf numFmtId="0" fontId="0" fillId="17" borderId="55" xfId="0" applyFill="1" applyBorder="1" applyAlignment="1">
      <alignment/>
    </xf>
    <xf numFmtId="0" fontId="0" fillId="17" borderId="56" xfId="0" applyFill="1" applyBorder="1" applyAlignment="1">
      <alignment horizontal="center"/>
    </xf>
    <xf numFmtId="0" fontId="0" fillId="17" borderId="57" xfId="0" applyFill="1" applyBorder="1" applyAlignment="1">
      <alignment horizontal="center"/>
    </xf>
    <xf numFmtId="0" fontId="0" fillId="17" borderId="58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59" xfId="0" applyFill="1" applyBorder="1" applyAlignment="1">
      <alignment/>
    </xf>
    <xf numFmtId="0" fontId="0" fillId="17" borderId="32" xfId="0" applyFill="1" applyBorder="1" applyAlignment="1">
      <alignment/>
    </xf>
    <xf numFmtId="0" fontId="0" fillId="17" borderId="59" xfId="0" applyFill="1" applyBorder="1" applyAlignment="1" applyProtection="1">
      <alignment/>
      <protection locked="0"/>
    </xf>
    <xf numFmtId="0" fontId="0" fillId="17" borderId="32" xfId="0" applyFill="1" applyBorder="1" applyAlignment="1" applyProtection="1">
      <alignment/>
      <protection locked="0"/>
    </xf>
    <xf numFmtId="0" fontId="0" fillId="17" borderId="60" xfId="0" applyFill="1" applyBorder="1" applyAlignment="1" applyProtection="1">
      <alignment/>
      <protection locked="0"/>
    </xf>
    <xf numFmtId="0" fontId="0" fillId="17" borderId="61" xfId="0" applyFill="1" applyBorder="1" applyAlignment="1" applyProtection="1">
      <alignment/>
      <protection locked="0"/>
    </xf>
    <xf numFmtId="0" fontId="0" fillId="17" borderId="62" xfId="0" applyFill="1" applyBorder="1" applyAlignment="1" applyProtection="1">
      <alignment/>
      <protection locked="0"/>
    </xf>
    <xf numFmtId="0" fontId="0" fillId="17" borderId="63" xfId="0" applyFill="1" applyBorder="1" applyAlignment="1">
      <alignment/>
    </xf>
    <xf numFmtId="0" fontId="0" fillId="17" borderId="64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2" fillId="17" borderId="65" xfId="0" applyFont="1" applyFill="1" applyBorder="1" applyAlignment="1" applyProtection="1">
      <alignment vertical="center"/>
      <protection locked="0"/>
    </xf>
    <xf numFmtId="0" fontId="2" fillId="17" borderId="27" xfId="0" applyFont="1" applyFill="1" applyBorder="1" applyAlignment="1" applyProtection="1">
      <alignment horizontal="centerContinuous" vertical="center"/>
      <protection locked="0"/>
    </xf>
    <xf numFmtId="0" fontId="2" fillId="17" borderId="66" xfId="0" applyFont="1" applyFill="1" applyBorder="1" applyAlignment="1" applyProtection="1">
      <alignment horizontal="centerContinuous" vertical="center"/>
      <protection locked="0"/>
    </xf>
    <xf numFmtId="0" fontId="2" fillId="17" borderId="47" xfId="0" applyFont="1" applyFill="1" applyBorder="1" applyAlignment="1" applyProtection="1">
      <alignment horizontal="centerContinuous" vertical="center"/>
      <protection locked="0"/>
    </xf>
    <xf numFmtId="0" fontId="2" fillId="17" borderId="67" xfId="0" applyFont="1" applyFill="1" applyBorder="1" applyAlignment="1" applyProtection="1">
      <alignment vertical="center"/>
      <protection locked="0"/>
    </xf>
    <xf numFmtId="0" fontId="2" fillId="17" borderId="52" xfId="0" applyFont="1" applyFill="1" applyBorder="1" applyAlignment="1" applyProtection="1">
      <alignment horizontal="centerContinuous" vertical="center"/>
      <protection locked="0"/>
    </xf>
    <xf numFmtId="0" fontId="2" fillId="17" borderId="56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 applyProtection="1">
      <alignment horizontal="center"/>
      <protection locked="0"/>
    </xf>
    <xf numFmtId="0" fontId="2" fillId="17" borderId="27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17" borderId="52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7" borderId="68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2" fillId="17" borderId="51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17" borderId="37" xfId="0" applyFont="1" applyFill="1" applyBorder="1" applyAlignment="1">
      <alignment horizontal="center" vertical="center"/>
    </xf>
    <xf numFmtId="0" fontId="2" fillId="17" borderId="72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2" fillId="17" borderId="23" xfId="0" applyFont="1" applyFill="1" applyBorder="1" applyAlignment="1" applyProtection="1">
      <alignment vertical="center"/>
      <protection locked="0"/>
    </xf>
    <xf numFmtId="0" fontId="0" fillId="17" borderId="65" xfId="0" applyFill="1" applyBorder="1" applyAlignment="1" applyProtection="1">
      <alignment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22">
        <v>41608</v>
      </c>
      <c r="Q1" s="122"/>
    </row>
    <row r="2" spans="1:17" ht="13.5" customHeight="1">
      <c r="A2" s="45">
        <v>1</v>
      </c>
      <c r="B2" s="46"/>
      <c r="C2" s="47" t="s">
        <v>15</v>
      </c>
      <c r="D2" s="47" t="s">
        <v>16</v>
      </c>
      <c r="E2" s="48">
        <f aca="true" t="shared" si="0" ref="E2:E7">COUNTIF($O$16:$O$30,C2)</f>
        <v>0</v>
      </c>
      <c r="F2" s="49"/>
      <c r="G2" s="50">
        <f>SUM(P16,P19,P22,P25,P28)</f>
        <v>0</v>
      </c>
      <c r="H2" s="51"/>
      <c r="I2" s="48">
        <f>SUM(Q16,Q19,Q22,Q25,Q28)</f>
        <v>12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17</v>
      </c>
      <c r="D3" s="47" t="s">
        <v>16</v>
      </c>
      <c r="E3" s="48">
        <f t="shared" si="0"/>
        <v>1</v>
      </c>
      <c r="F3" s="51"/>
      <c r="G3" s="50">
        <f>SUM(P17,P20,P23,P26,Q28)</f>
        <v>4</v>
      </c>
      <c r="H3" s="51"/>
      <c r="I3" s="53">
        <f>SUM(Q17,Q20,Q23,Q26,P28)</f>
        <v>9</v>
      </c>
      <c r="J3" s="54"/>
      <c r="K3" s="6"/>
      <c r="L3" s="6"/>
      <c r="M3" s="6"/>
      <c r="N3" s="6"/>
      <c r="O3" s="115"/>
      <c r="P3" s="10"/>
      <c r="Q3" s="10"/>
    </row>
    <row r="4" spans="1:17" ht="12.75">
      <c r="A4" s="45">
        <v>3</v>
      </c>
      <c r="B4" s="46"/>
      <c r="C4" s="47" t="s">
        <v>18</v>
      </c>
      <c r="D4" s="47" t="s">
        <v>19</v>
      </c>
      <c r="E4" s="48">
        <f t="shared" si="0"/>
        <v>4</v>
      </c>
      <c r="F4" s="49"/>
      <c r="G4" s="50">
        <f>SUM(P18,Q20,P24,Q25,P29)</f>
        <v>12</v>
      </c>
      <c r="H4" s="51"/>
      <c r="I4" s="53">
        <f>SUM(Q18,P20,Q24,P25,Q29)</f>
        <v>1</v>
      </c>
      <c r="J4" s="54"/>
      <c r="K4" s="6"/>
      <c r="L4" s="6"/>
      <c r="M4" s="6"/>
      <c r="N4" s="6"/>
      <c r="O4" s="114" t="s">
        <v>14</v>
      </c>
      <c r="P4" s="44">
        <v>1</v>
      </c>
      <c r="Q4" s="8"/>
    </row>
    <row r="5" spans="1:17" ht="12">
      <c r="A5" s="45">
        <v>4</v>
      </c>
      <c r="B5" s="46"/>
      <c r="C5" s="47" t="s">
        <v>20</v>
      </c>
      <c r="D5" s="47" t="s">
        <v>21</v>
      </c>
      <c r="E5" s="48">
        <f t="shared" si="0"/>
        <v>3</v>
      </c>
      <c r="F5" s="51"/>
      <c r="G5" s="50">
        <f>SUM(Q18,P21,Q22,Q26,P30)</f>
        <v>9</v>
      </c>
      <c r="H5" s="51"/>
      <c r="I5" s="53">
        <f>SUM(P18,Q21,P22,P26,Q30)</f>
        <v>4</v>
      </c>
      <c r="J5" s="54"/>
      <c r="K5" s="6"/>
      <c r="L5" s="6"/>
      <c r="M5" s="6"/>
      <c r="N5" s="6"/>
      <c r="O5" s="7"/>
      <c r="P5" s="115"/>
      <c r="Q5" s="8"/>
    </row>
    <row r="6" spans="1:17" ht="12">
      <c r="A6" s="45">
        <v>5</v>
      </c>
      <c r="B6" s="46"/>
      <c r="C6" s="47" t="s">
        <v>22</v>
      </c>
      <c r="D6" s="47" t="s">
        <v>21</v>
      </c>
      <c r="E6" s="48">
        <f t="shared" si="0"/>
        <v>2</v>
      </c>
      <c r="F6" s="51"/>
      <c r="G6" s="50">
        <f>SUM(Q17,Q19,Q24,P27,Q30)</f>
        <v>8</v>
      </c>
      <c r="H6" s="51"/>
      <c r="I6" s="53">
        <f>SUM(P17,P19,P24,Q27,P30)</f>
        <v>7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7">
        <v>4</v>
      </c>
      <c r="L15" s="128"/>
      <c r="M15" s="129">
        <v>5</v>
      </c>
      <c r="N15" s="130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Vincent Rimaz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Floran Heimann</v>
      </c>
      <c r="D17" s="78" t="str">
        <f>C6</f>
        <v>Joshua Rolle</v>
      </c>
      <c r="E17" s="79">
        <v>2</v>
      </c>
      <c r="F17" s="80">
        <v>11</v>
      </c>
      <c r="G17" s="79">
        <v>9</v>
      </c>
      <c r="H17" s="80">
        <v>11</v>
      </c>
      <c r="I17" s="79">
        <v>11</v>
      </c>
      <c r="J17" s="81">
        <v>5</v>
      </c>
      <c r="K17" s="82">
        <v>8</v>
      </c>
      <c r="L17" s="69">
        <v>11</v>
      </c>
      <c r="M17" s="82"/>
      <c r="N17" s="69"/>
      <c r="O17" s="72" t="str">
        <f t="shared" si="1"/>
        <v>Joshua Rolle</v>
      </c>
      <c r="P17" s="83">
        <f t="shared" si="2"/>
        <v>1</v>
      </c>
      <c r="Q17" s="74">
        <f t="shared" si="3"/>
        <v>3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Arnaud Chablais</v>
      </c>
      <c r="D18" s="87" t="str">
        <f>C5</f>
        <v>Fabien Rolle</v>
      </c>
      <c r="E18" s="88">
        <v>11</v>
      </c>
      <c r="F18" s="89">
        <v>6</v>
      </c>
      <c r="G18" s="88">
        <v>12</v>
      </c>
      <c r="H18" s="89">
        <v>10</v>
      </c>
      <c r="I18" s="88">
        <v>11</v>
      </c>
      <c r="J18" s="90">
        <v>5</v>
      </c>
      <c r="K18" s="91"/>
      <c r="L18" s="90"/>
      <c r="M18" s="91"/>
      <c r="N18" s="90"/>
      <c r="O18" s="92" t="str">
        <f t="shared" si="1"/>
        <v>Arnaud Chablais</v>
      </c>
      <c r="P18" s="93">
        <f t="shared" si="2"/>
        <v>3</v>
      </c>
      <c r="Q18" s="94">
        <f t="shared" si="3"/>
        <v>0</v>
      </c>
    </row>
    <row r="19" spans="1:17" ht="12">
      <c r="A19" s="63">
        <f>A2</f>
        <v>1</v>
      </c>
      <c r="B19" s="64">
        <f>A6</f>
        <v>5</v>
      </c>
      <c r="C19" s="65" t="str">
        <f>C2</f>
        <v>Vincent Rimaz</v>
      </c>
      <c r="D19" s="66" t="str">
        <f>C6</f>
        <v>Joshua Rolle</v>
      </c>
      <c r="E19" s="79">
        <v>2</v>
      </c>
      <c r="F19" s="80">
        <v>11</v>
      </c>
      <c r="G19" s="79">
        <v>4</v>
      </c>
      <c r="H19" s="80">
        <v>11</v>
      </c>
      <c r="I19" s="79">
        <v>8</v>
      </c>
      <c r="J19" s="81">
        <v>11</v>
      </c>
      <c r="K19" s="70"/>
      <c r="L19" s="71"/>
      <c r="M19" s="70"/>
      <c r="N19" s="71"/>
      <c r="O19" s="72" t="str">
        <f t="shared" si="1"/>
        <v>Joshua Rolle</v>
      </c>
      <c r="P19" s="83">
        <f t="shared" si="2"/>
        <v>0</v>
      </c>
      <c r="Q19" s="74">
        <f t="shared" si="3"/>
        <v>3</v>
      </c>
    </row>
    <row r="20" spans="1:17" ht="12">
      <c r="A20" s="75">
        <f>A3</f>
        <v>2</v>
      </c>
      <c r="B20" s="76">
        <f>A4</f>
        <v>3</v>
      </c>
      <c r="C20" s="77" t="str">
        <f>C3</f>
        <v>Floran Heimann</v>
      </c>
      <c r="D20" s="78" t="str">
        <f>C4</f>
        <v>Arnaud Chablais</v>
      </c>
      <c r="E20" s="67">
        <v>4</v>
      </c>
      <c r="F20" s="68">
        <v>11</v>
      </c>
      <c r="G20" s="67">
        <v>5</v>
      </c>
      <c r="H20" s="68">
        <v>11</v>
      </c>
      <c r="I20" s="67">
        <v>3</v>
      </c>
      <c r="J20" s="69">
        <v>11</v>
      </c>
      <c r="K20" s="82"/>
      <c r="L20" s="69"/>
      <c r="M20" s="82"/>
      <c r="N20" s="69"/>
      <c r="O20" s="72" t="str">
        <f t="shared" si="1"/>
        <v>Arnaud Chablais</v>
      </c>
      <c r="P20" s="83">
        <f t="shared" si="2"/>
        <v>0</v>
      </c>
      <c r="Q20" s="74">
        <f t="shared" si="3"/>
        <v>3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Fabien Rolle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Vincent Rimaz</v>
      </c>
      <c r="D22" s="66" t="str">
        <f>C5</f>
        <v>Fabien Rolle</v>
      </c>
      <c r="E22" s="67">
        <v>7</v>
      </c>
      <c r="F22" s="68">
        <v>11</v>
      </c>
      <c r="G22" s="67">
        <v>6</v>
      </c>
      <c r="H22" s="68">
        <v>11</v>
      </c>
      <c r="I22" s="67">
        <v>10</v>
      </c>
      <c r="J22" s="69">
        <v>12</v>
      </c>
      <c r="K22" s="70"/>
      <c r="L22" s="71"/>
      <c r="M22" s="70"/>
      <c r="N22" s="71"/>
      <c r="O22" s="72" t="str">
        <f t="shared" si="1"/>
        <v>Fabien Rolle</v>
      </c>
      <c r="P22" s="83">
        <f t="shared" si="2"/>
        <v>0</v>
      </c>
      <c r="Q22" s="74">
        <f t="shared" si="3"/>
        <v>3</v>
      </c>
    </row>
    <row r="23" spans="1:17" ht="12">
      <c r="A23" s="75">
        <f>A3</f>
        <v>2</v>
      </c>
      <c r="B23" s="76">
        <f>A7</f>
        <v>6</v>
      </c>
      <c r="C23" s="77" t="str">
        <f>C3</f>
        <v>Floran Heimann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Arnaud Chablais</v>
      </c>
      <c r="D24" s="87" t="str">
        <f>C6</f>
        <v>Joshua Rolle</v>
      </c>
      <c r="E24" s="88">
        <v>11</v>
      </c>
      <c r="F24" s="89">
        <v>13</v>
      </c>
      <c r="G24" s="88">
        <v>11</v>
      </c>
      <c r="H24" s="89">
        <v>4</v>
      </c>
      <c r="I24" s="88">
        <v>11</v>
      </c>
      <c r="J24" s="90">
        <v>4</v>
      </c>
      <c r="K24" s="91">
        <v>12</v>
      </c>
      <c r="L24" s="90">
        <v>10</v>
      </c>
      <c r="M24" s="91"/>
      <c r="N24" s="90"/>
      <c r="O24" s="92" t="str">
        <f t="shared" si="1"/>
        <v>Arnaud Chablais</v>
      </c>
      <c r="P24" s="93">
        <f t="shared" si="2"/>
        <v>3</v>
      </c>
      <c r="Q24" s="94">
        <f t="shared" si="3"/>
        <v>1</v>
      </c>
    </row>
    <row r="25" spans="1:19" ht="12">
      <c r="A25" s="63">
        <f>A2</f>
        <v>1</v>
      </c>
      <c r="B25" s="64">
        <f>A4</f>
        <v>3</v>
      </c>
      <c r="C25" s="65" t="str">
        <f>C2</f>
        <v>Vincent Rimaz</v>
      </c>
      <c r="D25" s="66" t="str">
        <f>C4</f>
        <v>Arnaud Chablais</v>
      </c>
      <c r="E25" s="79">
        <v>5</v>
      </c>
      <c r="F25" s="80">
        <v>11</v>
      </c>
      <c r="G25" s="79">
        <v>3</v>
      </c>
      <c r="H25" s="80">
        <v>11</v>
      </c>
      <c r="I25" s="79">
        <v>2</v>
      </c>
      <c r="J25" s="81">
        <v>11</v>
      </c>
      <c r="K25" s="70"/>
      <c r="L25" s="71"/>
      <c r="M25" s="70"/>
      <c r="N25" s="71"/>
      <c r="O25" s="72" t="str">
        <f t="shared" si="1"/>
        <v>Arnaud Chablais</v>
      </c>
      <c r="P25" s="83">
        <f t="shared" si="2"/>
        <v>0</v>
      </c>
      <c r="Q25" s="74">
        <f t="shared" si="3"/>
        <v>3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Floran Heimann</v>
      </c>
      <c r="D26" s="78" t="str">
        <f>C5</f>
        <v>Fabien Rolle</v>
      </c>
      <c r="E26" s="79">
        <v>6</v>
      </c>
      <c r="F26" s="80">
        <v>11</v>
      </c>
      <c r="G26" s="79">
        <v>5</v>
      </c>
      <c r="H26" s="80">
        <v>11</v>
      </c>
      <c r="I26" s="79">
        <v>6</v>
      </c>
      <c r="J26" s="81">
        <v>11</v>
      </c>
      <c r="K26" s="82"/>
      <c r="L26" s="69"/>
      <c r="M26" s="82"/>
      <c r="N26" s="69"/>
      <c r="O26" s="72" t="str">
        <f t="shared" si="1"/>
        <v>Fabien Rolle</v>
      </c>
      <c r="P26" s="83">
        <f t="shared" si="2"/>
        <v>0</v>
      </c>
      <c r="Q26" s="74">
        <f t="shared" si="3"/>
        <v>3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Joshua Rolle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Vincent Rimaz</v>
      </c>
      <c r="D28" s="66" t="str">
        <f>C3</f>
        <v>Floran Heimann</v>
      </c>
      <c r="E28" s="67">
        <v>8</v>
      </c>
      <c r="F28" s="68">
        <v>11</v>
      </c>
      <c r="G28" s="67">
        <v>5</v>
      </c>
      <c r="H28" s="68">
        <v>11</v>
      </c>
      <c r="I28" s="67">
        <v>8</v>
      </c>
      <c r="J28" s="69">
        <v>11</v>
      </c>
      <c r="K28" s="70"/>
      <c r="L28" s="71"/>
      <c r="M28" s="70"/>
      <c r="N28" s="71"/>
      <c r="O28" s="72" t="str">
        <f t="shared" si="1"/>
        <v>Floran Heimann</v>
      </c>
      <c r="P28" s="83">
        <f t="shared" si="2"/>
        <v>0</v>
      </c>
      <c r="Q28" s="74">
        <f t="shared" si="3"/>
        <v>3</v>
      </c>
    </row>
    <row r="29" spans="1:17" ht="12">
      <c r="A29" s="75">
        <f>A4</f>
        <v>3</v>
      </c>
      <c r="B29" s="76">
        <f>A7</f>
        <v>6</v>
      </c>
      <c r="C29" s="77" t="str">
        <f>C4</f>
        <v>Arnaud Chablais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Fabien Rolle</v>
      </c>
      <c r="D30" s="98" t="str">
        <f>C6</f>
        <v>Joshua Rolle</v>
      </c>
      <c r="E30" s="99">
        <v>11</v>
      </c>
      <c r="F30" s="100">
        <v>5</v>
      </c>
      <c r="G30" s="99">
        <v>9</v>
      </c>
      <c r="H30" s="100">
        <v>11</v>
      </c>
      <c r="I30" s="99">
        <v>11</v>
      </c>
      <c r="J30" s="101">
        <v>9</v>
      </c>
      <c r="K30" s="102">
        <v>11</v>
      </c>
      <c r="L30" s="103">
        <v>6</v>
      </c>
      <c r="M30" s="102"/>
      <c r="N30" s="103"/>
      <c r="O30" s="104" t="str">
        <f t="shared" si="1"/>
        <v>Fabien Rolle</v>
      </c>
      <c r="P30" s="105">
        <f t="shared" si="2"/>
        <v>3</v>
      </c>
      <c r="Q30" s="106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">
      <c r="A64" s="139">
        <v>1</v>
      </c>
      <c r="B64" s="140"/>
      <c r="C64" s="107" t="s">
        <v>18</v>
      </c>
      <c r="D64" s="107" t="s">
        <v>19</v>
      </c>
      <c r="E64" s="108">
        <v>4</v>
      </c>
      <c r="F64" s="109"/>
      <c r="G64" s="131" t="s">
        <v>40</v>
      </c>
      <c r="H64" s="140"/>
      <c r="I64" s="131" t="s">
        <v>40</v>
      </c>
      <c r="J64" s="132"/>
      <c r="P64" s="3"/>
      <c r="Q64" s="3"/>
    </row>
    <row r="65" spans="1:17" ht="12">
      <c r="A65" s="138">
        <v>2</v>
      </c>
      <c r="B65" s="137"/>
      <c r="C65" s="143" t="s">
        <v>20</v>
      </c>
      <c r="D65" s="143" t="s">
        <v>21</v>
      </c>
      <c r="E65" s="108">
        <v>3</v>
      </c>
      <c r="F65" s="110"/>
      <c r="G65" s="123" t="s">
        <v>40</v>
      </c>
      <c r="H65" s="137"/>
      <c r="I65" s="123" t="s">
        <v>40</v>
      </c>
      <c r="J65" s="124"/>
      <c r="P65" s="3"/>
      <c r="Q65" s="3"/>
    </row>
    <row r="66" spans="1:17" ht="12">
      <c r="A66" s="138">
        <v>3</v>
      </c>
      <c r="B66" s="137"/>
      <c r="C66" s="143" t="s">
        <v>22</v>
      </c>
      <c r="D66" s="143" t="s">
        <v>21</v>
      </c>
      <c r="E66" s="108">
        <v>2</v>
      </c>
      <c r="F66" s="110"/>
      <c r="G66" s="123" t="s">
        <v>40</v>
      </c>
      <c r="H66" s="137"/>
      <c r="I66" s="123" t="s">
        <v>40</v>
      </c>
      <c r="J66" s="124"/>
      <c r="P66" s="3"/>
      <c r="Q66" s="3"/>
    </row>
    <row r="67" spans="1:17" ht="12">
      <c r="A67" s="138">
        <v>4</v>
      </c>
      <c r="B67" s="137"/>
      <c r="C67" s="142" t="s">
        <v>17</v>
      </c>
      <c r="D67" s="142" t="s">
        <v>16</v>
      </c>
      <c r="E67" s="108">
        <v>1</v>
      </c>
      <c r="F67" s="110"/>
      <c r="G67" s="123" t="s">
        <v>40</v>
      </c>
      <c r="H67" s="137"/>
      <c r="I67" s="123" t="s">
        <v>40</v>
      </c>
      <c r="J67" s="124"/>
      <c r="P67" s="3"/>
      <c r="Q67" s="3"/>
    </row>
    <row r="68" spans="1:17" ht="12">
      <c r="A68" s="138">
        <v>5</v>
      </c>
      <c r="B68" s="137"/>
      <c r="C68" s="142" t="s">
        <v>15</v>
      </c>
      <c r="D68" s="142" t="s">
        <v>16</v>
      </c>
      <c r="E68" s="108">
        <v>0</v>
      </c>
      <c r="F68" s="110"/>
      <c r="G68" s="123"/>
      <c r="H68" s="137"/>
      <c r="I68" s="123" t="s">
        <v>40</v>
      </c>
      <c r="J68" s="124"/>
      <c r="P68" s="3"/>
      <c r="Q68" s="3"/>
    </row>
    <row r="69" spans="1:17" ht="12.75" thickBot="1">
      <c r="A69" s="135">
        <v>6</v>
      </c>
      <c r="B69" s="136"/>
      <c r="C69" s="111"/>
      <c r="D69" s="111"/>
      <c r="E69" s="112">
        <v>0</v>
      </c>
      <c r="F69" s="113"/>
      <c r="G69" s="125"/>
      <c r="H69" s="136"/>
      <c r="I69" s="125" t="s">
        <v>40</v>
      </c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A66:B66"/>
    <mergeCell ref="G63:H63"/>
    <mergeCell ref="G64:H64"/>
    <mergeCell ref="G65:H65"/>
    <mergeCell ref="G66:H66"/>
    <mergeCell ref="A69:B69"/>
    <mergeCell ref="G68:H68"/>
    <mergeCell ref="G69:H69"/>
    <mergeCell ref="A67:B67"/>
    <mergeCell ref="A68:B68"/>
    <mergeCell ref="G67:H67"/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41">
        <v>41608</v>
      </c>
      <c r="Q1" s="141"/>
    </row>
    <row r="2" spans="1:17" ht="13.5" customHeight="1">
      <c r="A2" s="45">
        <v>1</v>
      </c>
      <c r="B2" s="46"/>
      <c r="C2" s="47" t="s">
        <v>23</v>
      </c>
      <c r="D2" s="47" t="s">
        <v>16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0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24</v>
      </c>
      <c r="D3" s="47" t="s">
        <v>19</v>
      </c>
      <c r="E3" s="48">
        <f t="shared" si="0"/>
        <v>3</v>
      </c>
      <c r="F3" s="51"/>
      <c r="G3" s="50">
        <f>SUM(P17,P20,P23,P26,Q28)</f>
        <v>9</v>
      </c>
      <c r="H3" s="51"/>
      <c r="I3" s="53">
        <f>SUM(Q17,Q20,Q23,Q26,P28)</f>
        <v>4</v>
      </c>
      <c r="J3" s="54"/>
      <c r="K3" s="6"/>
      <c r="L3" s="6"/>
      <c r="M3" s="6"/>
      <c r="N3" s="6"/>
      <c r="O3" s="9"/>
      <c r="P3" s="10"/>
      <c r="Q3" s="10"/>
    </row>
    <row r="4" spans="1:17" ht="12.75">
      <c r="A4" s="45">
        <v>3</v>
      </c>
      <c r="B4" s="46"/>
      <c r="C4" s="47" t="s">
        <v>25</v>
      </c>
      <c r="D4" s="47" t="s">
        <v>19</v>
      </c>
      <c r="E4" s="48">
        <f t="shared" si="0"/>
        <v>1</v>
      </c>
      <c r="F4" s="49"/>
      <c r="G4" s="50">
        <f>SUM(P18,Q20,P24,Q25,P29)</f>
        <v>3</v>
      </c>
      <c r="H4" s="51"/>
      <c r="I4" s="53">
        <f>SUM(Q18,P20,Q24,P25,Q29)</f>
        <v>9</v>
      </c>
      <c r="J4" s="54"/>
      <c r="K4" s="6"/>
      <c r="L4" s="6"/>
      <c r="M4" s="6"/>
      <c r="N4" s="6"/>
      <c r="O4" s="5" t="s">
        <v>14</v>
      </c>
      <c r="P4" s="43">
        <v>2</v>
      </c>
      <c r="Q4" s="8"/>
    </row>
    <row r="5" spans="1:17" ht="12">
      <c r="A5" s="45">
        <v>4</v>
      </c>
      <c r="B5" s="46"/>
      <c r="C5" s="47" t="s">
        <v>26</v>
      </c>
      <c r="D5" s="47" t="s">
        <v>27</v>
      </c>
      <c r="E5" s="48">
        <f t="shared" si="0"/>
        <v>0</v>
      </c>
      <c r="F5" s="51"/>
      <c r="G5" s="50">
        <f>SUM(Q18,P21,Q22,Q26,P30)</f>
        <v>0</v>
      </c>
      <c r="H5" s="51"/>
      <c r="I5" s="53">
        <f>SUM(P18,Q21,P22,P26,Q30)</f>
        <v>12</v>
      </c>
      <c r="J5" s="54"/>
      <c r="K5" s="6"/>
      <c r="L5" s="6"/>
      <c r="M5" s="6"/>
      <c r="N5" s="6"/>
      <c r="O5" s="7"/>
      <c r="P5" s="9"/>
      <c r="Q5" s="8"/>
    </row>
    <row r="6" spans="1:17" ht="12">
      <c r="A6" s="45">
        <v>5</v>
      </c>
      <c r="B6" s="46"/>
      <c r="C6" s="47" t="s">
        <v>28</v>
      </c>
      <c r="D6" s="47" t="s">
        <v>21</v>
      </c>
      <c r="E6" s="48">
        <f t="shared" si="0"/>
        <v>2</v>
      </c>
      <c r="F6" s="51"/>
      <c r="G6" s="50">
        <f>SUM(Q17,Q19,Q24,P27,Q30)</f>
        <v>7</v>
      </c>
      <c r="H6" s="51"/>
      <c r="I6" s="53">
        <f>SUM(P17,P19,P24,Q27,P30)</f>
        <v>6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7">
        <v>4</v>
      </c>
      <c r="L15" s="128"/>
      <c r="M15" s="129">
        <v>5</v>
      </c>
      <c r="N15" s="130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Julien Vaucher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Gabriel Meylan</v>
      </c>
      <c r="D17" s="78" t="str">
        <f>C6</f>
        <v>Silvio Portmann</v>
      </c>
      <c r="E17" s="79">
        <v>11</v>
      </c>
      <c r="F17" s="80">
        <v>4</v>
      </c>
      <c r="G17" s="79">
        <v>11</v>
      </c>
      <c r="H17" s="80">
        <v>9</v>
      </c>
      <c r="I17" s="79">
        <v>10</v>
      </c>
      <c r="J17" s="81">
        <v>12</v>
      </c>
      <c r="K17" s="82">
        <v>12</v>
      </c>
      <c r="L17" s="69">
        <v>10</v>
      </c>
      <c r="M17" s="82"/>
      <c r="N17" s="69"/>
      <c r="O17" s="72" t="str">
        <f t="shared" si="1"/>
        <v>Gabriel Meylan</v>
      </c>
      <c r="P17" s="83">
        <f t="shared" si="2"/>
        <v>3</v>
      </c>
      <c r="Q17" s="74">
        <f t="shared" si="3"/>
        <v>1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Daniel Diaz</v>
      </c>
      <c r="D18" s="87" t="str">
        <f>C5</f>
        <v>Aloïs Weislo</v>
      </c>
      <c r="E18" s="88">
        <v>11</v>
      </c>
      <c r="F18" s="89">
        <v>5</v>
      </c>
      <c r="G18" s="88">
        <v>11</v>
      </c>
      <c r="H18" s="89">
        <v>9</v>
      </c>
      <c r="I18" s="88">
        <v>11</v>
      </c>
      <c r="J18" s="90">
        <v>6</v>
      </c>
      <c r="K18" s="91"/>
      <c r="L18" s="90"/>
      <c r="M18" s="91"/>
      <c r="N18" s="90"/>
      <c r="O18" s="92" t="str">
        <f t="shared" si="1"/>
        <v>Daniel Diaz</v>
      </c>
      <c r="P18" s="93">
        <f t="shared" si="2"/>
        <v>3</v>
      </c>
      <c r="Q18" s="94">
        <f t="shared" si="3"/>
        <v>0</v>
      </c>
    </row>
    <row r="19" spans="1:17" ht="12">
      <c r="A19" s="63">
        <f>A2</f>
        <v>1</v>
      </c>
      <c r="B19" s="64">
        <f>A6</f>
        <v>5</v>
      </c>
      <c r="C19" s="65" t="str">
        <f>C2</f>
        <v>Julien Vaucher</v>
      </c>
      <c r="D19" s="66" t="str">
        <f>C6</f>
        <v>Silvio Portmann</v>
      </c>
      <c r="E19" s="79">
        <v>11</v>
      </c>
      <c r="F19" s="80">
        <v>3</v>
      </c>
      <c r="G19" s="79">
        <v>11</v>
      </c>
      <c r="H19" s="80">
        <v>2</v>
      </c>
      <c r="I19" s="79">
        <v>11</v>
      </c>
      <c r="J19" s="81">
        <v>4</v>
      </c>
      <c r="K19" s="70"/>
      <c r="L19" s="71"/>
      <c r="M19" s="70"/>
      <c r="N19" s="71"/>
      <c r="O19" s="72" t="str">
        <f t="shared" si="1"/>
        <v>Julien Vaucher</v>
      </c>
      <c r="P19" s="83">
        <f t="shared" si="2"/>
        <v>3</v>
      </c>
      <c r="Q19" s="74">
        <f t="shared" si="3"/>
        <v>0</v>
      </c>
    </row>
    <row r="20" spans="1:17" ht="12">
      <c r="A20" s="75">
        <f>A3</f>
        <v>2</v>
      </c>
      <c r="B20" s="76">
        <f>A4</f>
        <v>3</v>
      </c>
      <c r="C20" s="77" t="str">
        <f>C3</f>
        <v>Gabriel Meylan</v>
      </c>
      <c r="D20" s="78" t="str">
        <f>C4</f>
        <v>Daniel Diaz</v>
      </c>
      <c r="E20" s="67">
        <v>13</v>
      </c>
      <c r="F20" s="68">
        <v>11</v>
      </c>
      <c r="G20" s="67">
        <v>11</v>
      </c>
      <c r="H20" s="68">
        <v>3</v>
      </c>
      <c r="I20" s="67">
        <v>12</v>
      </c>
      <c r="J20" s="69">
        <v>10</v>
      </c>
      <c r="K20" s="82"/>
      <c r="L20" s="69"/>
      <c r="M20" s="82"/>
      <c r="N20" s="69"/>
      <c r="O20" s="72" t="str">
        <f t="shared" si="1"/>
        <v>Gabriel Meylan</v>
      </c>
      <c r="P20" s="83">
        <f t="shared" si="2"/>
        <v>3</v>
      </c>
      <c r="Q20" s="74">
        <f t="shared" si="3"/>
        <v>0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Aloïs Weislo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Julien Vaucher</v>
      </c>
      <c r="D22" s="66" t="str">
        <f>C5</f>
        <v>Aloïs Weislo</v>
      </c>
      <c r="E22" s="67">
        <v>11</v>
      </c>
      <c r="F22" s="68">
        <v>1</v>
      </c>
      <c r="G22" s="67">
        <v>11</v>
      </c>
      <c r="H22" s="68">
        <v>4</v>
      </c>
      <c r="I22" s="67">
        <v>11</v>
      </c>
      <c r="J22" s="69">
        <v>3</v>
      </c>
      <c r="K22" s="70"/>
      <c r="L22" s="71"/>
      <c r="M22" s="70"/>
      <c r="N22" s="71"/>
      <c r="O22" s="72" t="str">
        <f t="shared" si="1"/>
        <v>Julien Vaucher</v>
      </c>
      <c r="P22" s="83">
        <f t="shared" si="2"/>
        <v>3</v>
      </c>
      <c r="Q22" s="74">
        <f t="shared" si="3"/>
        <v>0</v>
      </c>
    </row>
    <row r="23" spans="1:17" ht="12">
      <c r="A23" s="75">
        <f>A3</f>
        <v>2</v>
      </c>
      <c r="B23" s="76">
        <f>A7</f>
        <v>6</v>
      </c>
      <c r="C23" s="77" t="str">
        <f>C3</f>
        <v>Gabriel Meylan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Daniel Diaz</v>
      </c>
      <c r="D24" s="87" t="str">
        <f>C6</f>
        <v>Silvio Portmann</v>
      </c>
      <c r="E24" s="88">
        <v>14</v>
      </c>
      <c r="F24" s="89">
        <v>16</v>
      </c>
      <c r="G24" s="88">
        <v>7</v>
      </c>
      <c r="H24" s="89">
        <v>11</v>
      </c>
      <c r="I24" s="88">
        <v>5</v>
      </c>
      <c r="J24" s="90">
        <v>11</v>
      </c>
      <c r="K24" s="91"/>
      <c r="L24" s="90"/>
      <c r="M24" s="91"/>
      <c r="N24" s="90"/>
      <c r="O24" s="92" t="str">
        <f t="shared" si="1"/>
        <v>Silvio Portmann</v>
      </c>
      <c r="P24" s="93">
        <f t="shared" si="2"/>
        <v>0</v>
      </c>
      <c r="Q24" s="94">
        <f t="shared" si="3"/>
        <v>3</v>
      </c>
    </row>
    <row r="25" spans="1:19" ht="12">
      <c r="A25" s="63">
        <f>A2</f>
        <v>1</v>
      </c>
      <c r="B25" s="64">
        <f>A4</f>
        <v>3</v>
      </c>
      <c r="C25" s="65" t="str">
        <f>C2</f>
        <v>Julien Vaucher</v>
      </c>
      <c r="D25" s="66" t="str">
        <f>C4</f>
        <v>Daniel Diaz</v>
      </c>
      <c r="E25" s="79">
        <v>11</v>
      </c>
      <c r="F25" s="80">
        <v>1</v>
      </c>
      <c r="G25" s="79">
        <v>11</v>
      </c>
      <c r="H25" s="80">
        <v>1</v>
      </c>
      <c r="I25" s="79">
        <v>11</v>
      </c>
      <c r="J25" s="81">
        <v>4</v>
      </c>
      <c r="K25" s="70"/>
      <c r="L25" s="71"/>
      <c r="M25" s="70"/>
      <c r="N25" s="71"/>
      <c r="O25" s="72" t="str">
        <f t="shared" si="1"/>
        <v>Julien Vaucher</v>
      </c>
      <c r="P25" s="83">
        <f t="shared" si="2"/>
        <v>3</v>
      </c>
      <c r="Q25" s="74">
        <f t="shared" si="3"/>
        <v>0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Gabriel Meylan</v>
      </c>
      <c r="D26" s="78" t="str">
        <f>C5</f>
        <v>Aloïs Weislo</v>
      </c>
      <c r="E26" s="79">
        <v>11</v>
      </c>
      <c r="F26" s="80">
        <v>4</v>
      </c>
      <c r="G26" s="79">
        <v>11</v>
      </c>
      <c r="H26" s="80">
        <v>4</v>
      </c>
      <c r="I26" s="79">
        <v>11</v>
      </c>
      <c r="J26" s="81">
        <v>7</v>
      </c>
      <c r="K26" s="82"/>
      <c r="L26" s="69"/>
      <c r="M26" s="82"/>
      <c r="N26" s="69"/>
      <c r="O26" s="72" t="str">
        <f t="shared" si="1"/>
        <v>Gabriel Meylan</v>
      </c>
      <c r="P26" s="83">
        <f t="shared" si="2"/>
        <v>3</v>
      </c>
      <c r="Q26" s="74">
        <f t="shared" si="3"/>
        <v>0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Silvio Portmann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Julien Vaucher</v>
      </c>
      <c r="D28" s="66" t="str">
        <f>C3</f>
        <v>Gabriel Meylan</v>
      </c>
      <c r="E28" s="67">
        <v>11</v>
      </c>
      <c r="F28" s="68">
        <v>3</v>
      </c>
      <c r="G28" s="67">
        <v>11</v>
      </c>
      <c r="H28" s="68">
        <v>3</v>
      </c>
      <c r="I28" s="67">
        <v>11</v>
      </c>
      <c r="J28" s="69">
        <v>6</v>
      </c>
      <c r="K28" s="70"/>
      <c r="L28" s="71"/>
      <c r="M28" s="70"/>
      <c r="N28" s="71"/>
      <c r="O28" s="72" t="str">
        <f t="shared" si="1"/>
        <v>Julien Vaucher</v>
      </c>
      <c r="P28" s="83">
        <f t="shared" si="2"/>
        <v>3</v>
      </c>
      <c r="Q28" s="74">
        <f t="shared" si="3"/>
        <v>0</v>
      </c>
    </row>
    <row r="29" spans="1:17" ht="12">
      <c r="A29" s="75">
        <f>A4</f>
        <v>3</v>
      </c>
      <c r="B29" s="76">
        <f>A7</f>
        <v>6</v>
      </c>
      <c r="C29" s="77" t="str">
        <f>C4</f>
        <v>Daniel Diaz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Aloïs Weislo</v>
      </c>
      <c r="D30" s="98" t="str">
        <f>C6</f>
        <v>Silvio Portmann</v>
      </c>
      <c r="E30" s="99">
        <v>6</v>
      </c>
      <c r="F30" s="100">
        <v>11</v>
      </c>
      <c r="G30" s="99">
        <v>4</v>
      </c>
      <c r="H30" s="100">
        <v>11</v>
      </c>
      <c r="I30" s="99">
        <v>3</v>
      </c>
      <c r="J30" s="101">
        <v>11</v>
      </c>
      <c r="K30" s="102"/>
      <c r="L30" s="103"/>
      <c r="M30" s="102"/>
      <c r="N30" s="103"/>
      <c r="O30" s="104" t="str">
        <f t="shared" si="1"/>
        <v>Silvio Portmann</v>
      </c>
      <c r="P30" s="105">
        <f t="shared" si="2"/>
        <v>0</v>
      </c>
      <c r="Q30" s="106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">
      <c r="A64" s="139">
        <v>1</v>
      </c>
      <c r="B64" s="140"/>
      <c r="C64" s="47" t="s">
        <v>23</v>
      </c>
      <c r="D64" s="47" t="s">
        <v>16</v>
      </c>
      <c r="E64" s="108">
        <v>4</v>
      </c>
      <c r="F64" s="109"/>
      <c r="G64" s="131" t="s">
        <v>40</v>
      </c>
      <c r="H64" s="140"/>
      <c r="I64" s="131" t="s">
        <v>40</v>
      </c>
      <c r="J64" s="132"/>
      <c r="P64" s="3"/>
      <c r="Q64" s="3"/>
    </row>
    <row r="65" spans="1:17" ht="12">
      <c r="A65" s="138">
        <v>2</v>
      </c>
      <c r="B65" s="137"/>
      <c r="C65" s="47" t="s">
        <v>24</v>
      </c>
      <c r="D65" s="47" t="s">
        <v>19</v>
      </c>
      <c r="E65" s="108">
        <v>3</v>
      </c>
      <c r="F65" s="110"/>
      <c r="G65" s="123" t="s">
        <v>40</v>
      </c>
      <c r="H65" s="137"/>
      <c r="I65" s="123" t="s">
        <v>40</v>
      </c>
      <c r="J65" s="124"/>
      <c r="P65" s="3"/>
      <c r="Q65" s="3"/>
    </row>
    <row r="66" spans="1:17" ht="12">
      <c r="A66" s="138">
        <v>3</v>
      </c>
      <c r="B66" s="137"/>
      <c r="C66" s="47" t="s">
        <v>28</v>
      </c>
      <c r="D66" s="47" t="s">
        <v>21</v>
      </c>
      <c r="E66" s="108">
        <v>2</v>
      </c>
      <c r="F66" s="110"/>
      <c r="G66" s="123" t="s">
        <v>40</v>
      </c>
      <c r="H66" s="137"/>
      <c r="I66" s="123" t="s">
        <v>40</v>
      </c>
      <c r="J66" s="124"/>
      <c r="P66" s="3"/>
      <c r="Q66" s="3"/>
    </row>
    <row r="67" spans="1:17" ht="12">
      <c r="A67" s="138">
        <v>4</v>
      </c>
      <c r="B67" s="137"/>
      <c r="C67" s="47" t="s">
        <v>25</v>
      </c>
      <c r="D67" s="47" t="s">
        <v>19</v>
      </c>
      <c r="E67" s="108">
        <v>1</v>
      </c>
      <c r="F67" s="110"/>
      <c r="G67" s="123" t="s">
        <v>40</v>
      </c>
      <c r="H67" s="137"/>
      <c r="I67" s="123" t="s">
        <v>40</v>
      </c>
      <c r="J67" s="124"/>
      <c r="P67" s="3"/>
      <c r="Q67" s="3"/>
    </row>
    <row r="68" spans="1:17" ht="12">
      <c r="A68" s="138">
        <v>5</v>
      </c>
      <c r="B68" s="137"/>
      <c r="C68" s="47" t="s">
        <v>26</v>
      </c>
      <c r="D68" s="47" t="s">
        <v>27</v>
      </c>
      <c r="E68" s="108">
        <v>0</v>
      </c>
      <c r="F68" s="110"/>
      <c r="G68" s="123"/>
      <c r="H68" s="137"/>
      <c r="I68" s="123" t="s">
        <v>40</v>
      </c>
      <c r="J68" s="124"/>
      <c r="P68" s="3"/>
      <c r="Q68" s="3"/>
    </row>
    <row r="69" spans="1:17" ht="12.75" thickBot="1">
      <c r="A69" s="135">
        <v>6</v>
      </c>
      <c r="B69" s="136"/>
      <c r="C69" s="111"/>
      <c r="D69" s="111"/>
      <c r="E69" s="112">
        <v>0</v>
      </c>
      <c r="F69" s="113"/>
      <c r="G69" s="125"/>
      <c r="H69" s="136"/>
      <c r="I69" s="125" t="s">
        <v>40</v>
      </c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  <mergeCell ref="A69:B69"/>
    <mergeCell ref="G68:H68"/>
    <mergeCell ref="G69:H69"/>
    <mergeCell ref="A67:B67"/>
    <mergeCell ref="A68:B68"/>
    <mergeCell ref="G67:H67"/>
    <mergeCell ref="A64:B64"/>
    <mergeCell ref="A65:B65"/>
    <mergeCell ref="A66:B66"/>
    <mergeCell ref="G63:H63"/>
    <mergeCell ref="G64:H64"/>
    <mergeCell ref="G65:H65"/>
    <mergeCell ref="G66:H66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22">
        <v>41608</v>
      </c>
      <c r="Q1" s="122"/>
    </row>
    <row r="2" spans="1:17" ht="13.5" customHeight="1">
      <c r="A2" s="45">
        <v>1</v>
      </c>
      <c r="B2" s="46"/>
      <c r="C2" s="47" t="s">
        <v>29</v>
      </c>
      <c r="D2" s="47" t="s">
        <v>30</v>
      </c>
      <c r="E2" s="48">
        <f aca="true" t="shared" si="0" ref="E2:E7">COUNTIF($O$16:$O$30,C2)</f>
        <v>2</v>
      </c>
      <c r="F2" s="49"/>
      <c r="G2" s="50">
        <f>SUM(P16,P19,P22,P25,P28)</f>
        <v>9</v>
      </c>
      <c r="H2" s="51"/>
      <c r="I2" s="48">
        <f>SUM(Q16,Q19,Q22,Q25,Q28)</f>
        <v>7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31</v>
      </c>
      <c r="D3" s="47" t="s">
        <v>19</v>
      </c>
      <c r="E3" s="48">
        <f t="shared" si="0"/>
        <v>3</v>
      </c>
      <c r="F3" s="51"/>
      <c r="G3" s="50">
        <f>SUM(P17,P20,P23,P26,Q28)</f>
        <v>11</v>
      </c>
      <c r="H3" s="51"/>
      <c r="I3" s="53">
        <f>SUM(Q17,Q20,Q23,Q26,P28)</f>
        <v>5</v>
      </c>
      <c r="J3" s="54"/>
      <c r="K3" s="6"/>
      <c r="L3" s="6"/>
      <c r="M3" s="6"/>
      <c r="N3" s="6"/>
      <c r="O3" s="115"/>
      <c r="P3" s="10"/>
      <c r="Q3" s="10"/>
    </row>
    <row r="4" spans="1:17" ht="12.75">
      <c r="A4" s="45">
        <v>3</v>
      </c>
      <c r="B4" s="46"/>
      <c r="C4" s="47" t="s">
        <v>32</v>
      </c>
      <c r="D4" s="47" t="s">
        <v>19</v>
      </c>
      <c r="E4" s="48">
        <f t="shared" si="0"/>
        <v>4</v>
      </c>
      <c r="F4" s="49"/>
      <c r="G4" s="50">
        <f>SUM(P18,Q20,P24,Q25,P29)</f>
        <v>12</v>
      </c>
      <c r="H4" s="51"/>
      <c r="I4" s="53">
        <f>SUM(Q18,P20,Q24,P25,Q29)</f>
        <v>3</v>
      </c>
      <c r="J4" s="54"/>
      <c r="K4" s="6"/>
      <c r="L4" s="6"/>
      <c r="M4" s="6"/>
      <c r="N4" s="6"/>
      <c r="O4" s="114" t="s">
        <v>14</v>
      </c>
      <c r="P4" s="44">
        <v>3</v>
      </c>
      <c r="Q4" s="8"/>
    </row>
    <row r="5" spans="1:17" ht="12">
      <c r="A5" s="45">
        <v>4</v>
      </c>
      <c r="B5" s="46"/>
      <c r="C5" s="47" t="s">
        <v>33</v>
      </c>
      <c r="D5" s="47" t="s">
        <v>27</v>
      </c>
      <c r="E5" s="48">
        <f t="shared" si="0"/>
        <v>1</v>
      </c>
      <c r="F5" s="51"/>
      <c r="G5" s="50">
        <f>SUM(Q18,P21,Q22,Q26,P30)</f>
        <v>4</v>
      </c>
      <c r="H5" s="51"/>
      <c r="I5" s="53">
        <f>SUM(P18,Q21,P22,P26,Q30)</f>
        <v>11</v>
      </c>
      <c r="J5" s="54"/>
      <c r="K5" s="6"/>
      <c r="L5" s="6"/>
      <c r="M5" s="6"/>
      <c r="N5" s="6"/>
      <c r="O5" s="7"/>
      <c r="P5" s="115"/>
      <c r="Q5" s="8"/>
    </row>
    <row r="6" spans="1:17" ht="12">
      <c r="A6" s="45">
        <v>5</v>
      </c>
      <c r="B6" s="46"/>
      <c r="C6" s="47" t="s">
        <v>34</v>
      </c>
      <c r="D6" s="47" t="s">
        <v>21</v>
      </c>
      <c r="E6" s="48">
        <f t="shared" si="0"/>
        <v>0</v>
      </c>
      <c r="F6" s="51"/>
      <c r="G6" s="50">
        <f>SUM(Q17,Q19,Q24,P27,Q30)</f>
        <v>2</v>
      </c>
      <c r="H6" s="51"/>
      <c r="I6" s="53">
        <f>SUM(P17,P19,P24,Q27,P30)</f>
        <v>12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7">
        <v>4</v>
      </c>
      <c r="L15" s="128"/>
      <c r="M15" s="129">
        <v>5</v>
      </c>
      <c r="N15" s="130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Louis Ruffieux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Benjamin Meylan</v>
      </c>
      <c r="D17" s="78" t="str">
        <f>C6</f>
        <v>Jean-Denis Fahrni</v>
      </c>
      <c r="E17" s="79">
        <v>11</v>
      </c>
      <c r="F17" s="80">
        <v>9</v>
      </c>
      <c r="G17" s="79">
        <v>11</v>
      </c>
      <c r="H17" s="80">
        <v>7</v>
      </c>
      <c r="I17" s="79">
        <v>11</v>
      </c>
      <c r="J17" s="81">
        <v>3</v>
      </c>
      <c r="K17" s="82"/>
      <c r="L17" s="69"/>
      <c r="M17" s="82"/>
      <c r="N17" s="69"/>
      <c r="O17" s="72" t="str">
        <f t="shared" si="1"/>
        <v>Benjamin Meylan</v>
      </c>
      <c r="P17" s="83">
        <f t="shared" si="2"/>
        <v>3</v>
      </c>
      <c r="Q17" s="74">
        <f t="shared" si="3"/>
        <v>0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Lucien Haas</v>
      </c>
      <c r="D18" s="87" t="str">
        <f>C5</f>
        <v>Olivier Jutzet</v>
      </c>
      <c r="E18" s="88">
        <v>11</v>
      </c>
      <c r="F18" s="89">
        <v>7</v>
      </c>
      <c r="G18" s="88">
        <v>11</v>
      </c>
      <c r="H18" s="89">
        <v>5</v>
      </c>
      <c r="I18" s="88">
        <v>11</v>
      </c>
      <c r="J18" s="90">
        <v>3</v>
      </c>
      <c r="K18" s="91"/>
      <c r="L18" s="90"/>
      <c r="M18" s="91"/>
      <c r="N18" s="90"/>
      <c r="O18" s="92" t="str">
        <f t="shared" si="1"/>
        <v>Lucien Haas</v>
      </c>
      <c r="P18" s="93">
        <f t="shared" si="2"/>
        <v>3</v>
      </c>
      <c r="Q18" s="94">
        <f t="shared" si="3"/>
        <v>0</v>
      </c>
    </row>
    <row r="19" spans="1:17" ht="12">
      <c r="A19" s="63">
        <f>A2</f>
        <v>1</v>
      </c>
      <c r="B19" s="64">
        <f>A6</f>
        <v>5</v>
      </c>
      <c r="C19" s="65" t="str">
        <f>C2</f>
        <v>Louis Ruffieux</v>
      </c>
      <c r="D19" s="66" t="str">
        <f>C6</f>
        <v>Jean-Denis Fahrni</v>
      </c>
      <c r="E19" s="79">
        <v>11</v>
      </c>
      <c r="F19" s="80">
        <v>8</v>
      </c>
      <c r="G19" s="79">
        <v>12</v>
      </c>
      <c r="H19" s="80">
        <v>10</v>
      </c>
      <c r="I19" s="79">
        <v>11</v>
      </c>
      <c r="J19" s="81">
        <v>6</v>
      </c>
      <c r="K19" s="70"/>
      <c r="L19" s="71"/>
      <c r="M19" s="70"/>
      <c r="N19" s="71"/>
      <c r="O19" s="72" t="str">
        <f t="shared" si="1"/>
        <v>Louis Ruffieux</v>
      </c>
      <c r="P19" s="83">
        <f t="shared" si="2"/>
        <v>3</v>
      </c>
      <c r="Q19" s="74">
        <f t="shared" si="3"/>
        <v>0</v>
      </c>
    </row>
    <row r="20" spans="1:17" ht="12">
      <c r="A20" s="75">
        <f>A3</f>
        <v>2</v>
      </c>
      <c r="B20" s="76">
        <f>A4</f>
        <v>3</v>
      </c>
      <c r="C20" s="77" t="str">
        <f>C3</f>
        <v>Benjamin Meylan</v>
      </c>
      <c r="D20" s="78" t="str">
        <f>C4</f>
        <v>Lucien Haas</v>
      </c>
      <c r="E20" s="67">
        <v>11</v>
      </c>
      <c r="F20" s="68">
        <v>6</v>
      </c>
      <c r="G20" s="67">
        <v>12</v>
      </c>
      <c r="H20" s="68">
        <v>10</v>
      </c>
      <c r="I20" s="67">
        <v>9</v>
      </c>
      <c r="J20" s="69">
        <v>11</v>
      </c>
      <c r="K20" s="82">
        <v>9</v>
      </c>
      <c r="L20" s="69">
        <v>11</v>
      </c>
      <c r="M20" s="82">
        <v>6</v>
      </c>
      <c r="N20" s="69">
        <v>11</v>
      </c>
      <c r="O20" s="72" t="str">
        <f t="shared" si="1"/>
        <v>Lucien Haas</v>
      </c>
      <c r="P20" s="83">
        <f t="shared" si="2"/>
        <v>2</v>
      </c>
      <c r="Q20" s="74">
        <f t="shared" si="3"/>
        <v>3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Olivier Jutzet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Louis Ruffieux</v>
      </c>
      <c r="D22" s="66" t="str">
        <f>C5</f>
        <v>Olivier Jutzet</v>
      </c>
      <c r="E22" s="67">
        <v>11</v>
      </c>
      <c r="F22" s="68">
        <v>9</v>
      </c>
      <c r="G22" s="67">
        <v>11</v>
      </c>
      <c r="H22" s="68">
        <v>7</v>
      </c>
      <c r="I22" s="67">
        <v>4</v>
      </c>
      <c r="J22" s="69">
        <v>11</v>
      </c>
      <c r="K22" s="70">
        <v>12</v>
      </c>
      <c r="L22" s="71">
        <v>10</v>
      </c>
      <c r="M22" s="70"/>
      <c r="N22" s="71"/>
      <c r="O22" s="72" t="str">
        <f t="shared" si="1"/>
        <v>Louis Ruffieux</v>
      </c>
      <c r="P22" s="83">
        <f t="shared" si="2"/>
        <v>3</v>
      </c>
      <c r="Q22" s="74">
        <f t="shared" si="3"/>
        <v>1</v>
      </c>
    </row>
    <row r="23" spans="1:17" ht="12">
      <c r="A23" s="75">
        <f>A3</f>
        <v>2</v>
      </c>
      <c r="B23" s="76">
        <f>A7</f>
        <v>6</v>
      </c>
      <c r="C23" s="77" t="str">
        <f>C3</f>
        <v>Benjamin Meylan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Lucien Haas</v>
      </c>
      <c r="D24" s="87" t="str">
        <f>C6</f>
        <v>Jean-Denis Fahrni</v>
      </c>
      <c r="E24" s="88">
        <v>12</v>
      </c>
      <c r="F24" s="89">
        <v>10</v>
      </c>
      <c r="G24" s="88">
        <v>11</v>
      </c>
      <c r="H24" s="89">
        <v>9</v>
      </c>
      <c r="I24" s="88">
        <v>12</v>
      </c>
      <c r="J24" s="90">
        <v>10</v>
      </c>
      <c r="K24" s="91"/>
      <c r="L24" s="90"/>
      <c r="M24" s="91"/>
      <c r="N24" s="90"/>
      <c r="O24" s="92" t="str">
        <f t="shared" si="1"/>
        <v>Lucien Haas</v>
      </c>
      <c r="P24" s="93">
        <f t="shared" si="2"/>
        <v>3</v>
      </c>
      <c r="Q24" s="94">
        <f t="shared" si="3"/>
        <v>0</v>
      </c>
    </row>
    <row r="25" spans="1:19" ht="12">
      <c r="A25" s="63">
        <f>A2</f>
        <v>1</v>
      </c>
      <c r="B25" s="64">
        <f>A4</f>
        <v>3</v>
      </c>
      <c r="C25" s="65" t="str">
        <f>C2</f>
        <v>Louis Ruffieux</v>
      </c>
      <c r="D25" s="66" t="str">
        <f>C4</f>
        <v>Lucien Haas</v>
      </c>
      <c r="E25" s="79">
        <v>11</v>
      </c>
      <c r="F25" s="80">
        <v>13</v>
      </c>
      <c r="G25" s="79">
        <v>11</v>
      </c>
      <c r="H25" s="80">
        <v>8</v>
      </c>
      <c r="I25" s="79">
        <v>8</v>
      </c>
      <c r="J25" s="81">
        <v>11</v>
      </c>
      <c r="K25" s="70">
        <v>4</v>
      </c>
      <c r="L25" s="71">
        <v>11</v>
      </c>
      <c r="M25" s="70"/>
      <c r="N25" s="71"/>
      <c r="O25" s="72" t="str">
        <f t="shared" si="1"/>
        <v>Lucien Haas</v>
      </c>
      <c r="P25" s="83">
        <f t="shared" si="2"/>
        <v>1</v>
      </c>
      <c r="Q25" s="74">
        <f t="shared" si="3"/>
        <v>3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Benjamin Meylan</v>
      </c>
      <c r="D26" s="78" t="str">
        <f>C5</f>
        <v>Olivier Jutzet</v>
      </c>
      <c r="E26" s="79">
        <v>11</v>
      </c>
      <c r="F26" s="80">
        <v>7</v>
      </c>
      <c r="G26" s="79">
        <v>11</v>
      </c>
      <c r="H26" s="80">
        <v>9</v>
      </c>
      <c r="I26" s="79">
        <v>11</v>
      </c>
      <c r="J26" s="81">
        <v>7</v>
      </c>
      <c r="K26" s="82"/>
      <c r="L26" s="69"/>
      <c r="M26" s="82"/>
      <c r="N26" s="69"/>
      <c r="O26" s="72" t="str">
        <f t="shared" si="1"/>
        <v>Benjamin Meylan</v>
      </c>
      <c r="P26" s="83">
        <f t="shared" si="2"/>
        <v>3</v>
      </c>
      <c r="Q26" s="74">
        <f t="shared" si="3"/>
        <v>0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Jean-Denis Fahrni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Louis Ruffieux</v>
      </c>
      <c r="D28" s="66" t="str">
        <f>C3</f>
        <v>Benjamin Meylan</v>
      </c>
      <c r="E28" s="67">
        <v>13</v>
      </c>
      <c r="F28" s="68">
        <v>11</v>
      </c>
      <c r="G28" s="67">
        <v>13</v>
      </c>
      <c r="H28" s="68">
        <v>11</v>
      </c>
      <c r="I28" s="67">
        <v>8</v>
      </c>
      <c r="J28" s="69">
        <v>11</v>
      </c>
      <c r="K28" s="70">
        <v>5</v>
      </c>
      <c r="L28" s="71">
        <v>11</v>
      </c>
      <c r="M28" s="70">
        <v>7</v>
      </c>
      <c r="N28" s="71">
        <v>11</v>
      </c>
      <c r="O28" s="72" t="str">
        <f t="shared" si="1"/>
        <v>Benjamin Meylan</v>
      </c>
      <c r="P28" s="83">
        <f t="shared" si="2"/>
        <v>2</v>
      </c>
      <c r="Q28" s="74">
        <f t="shared" si="3"/>
        <v>3</v>
      </c>
    </row>
    <row r="29" spans="1:17" ht="12">
      <c r="A29" s="75">
        <f>A4</f>
        <v>3</v>
      </c>
      <c r="B29" s="76">
        <f>A7</f>
        <v>6</v>
      </c>
      <c r="C29" s="77" t="str">
        <f>C4</f>
        <v>Lucien Haas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Olivier Jutzet</v>
      </c>
      <c r="D30" s="98" t="str">
        <f>C6</f>
        <v>Jean-Denis Fahrni</v>
      </c>
      <c r="E30" s="99">
        <v>11</v>
      </c>
      <c r="F30" s="100">
        <v>6</v>
      </c>
      <c r="G30" s="99">
        <v>13</v>
      </c>
      <c r="H30" s="100">
        <v>15</v>
      </c>
      <c r="I30" s="99">
        <v>12</v>
      </c>
      <c r="J30" s="101">
        <v>10</v>
      </c>
      <c r="K30" s="102">
        <v>10</v>
      </c>
      <c r="L30" s="103">
        <v>12</v>
      </c>
      <c r="M30" s="102">
        <v>11</v>
      </c>
      <c r="N30" s="103">
        <v>7</v>
      </c>
      <c r="O30" s="104" t="str">
        <f t="shared" si="1"/>
        <v>Olivier Jutzet</v>
      </c>
      <c r="P30" s="105">
        <f t="shared" si="2"/>
        <v>3</v>
      </c>
      <c r="Q30" s="106">
        <f t="shared" si="3"/>
        <v>2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">
      <c r="A64" s="139">
        <v>1</v>
      </c>
      <c r="B64" s="140"/>
      <c r="C64" s="47" t="s">
        <v>32</v>
      </c>
      <c r="D64" s="47" t="s">
        <v>19</v>
      </c>
      <c r="E64" s="108">
        <v>4</v>
      </c>
      <c r="F64" s="109"/>
      <c r="G64" s="131" t="s">
        <v>40</v>
      </c>
      <c r="H64" s="140"/>
      <c r="I64" s="131" t="s">
        <v>40</v>
      </c>
      <c r="J64" s="132"/>
      <c r="P64" s="3"/>
      <c r="Q64" s="3"/>
    </row>
    <row r="65" spans="1:17" ht="12">
      <c r="A65" s="138">
        <v>2</v>
      </c>
      <c r="B65" s="137"/>
      <c r="C65" s="47" t="s">
        <v>31</v>
      </c>
      <c r="D65" s="47" t="s">
        <v>19</v>
      </c>
      <c r="E65" s="108">
        <v>3</v>
      </c>
      <c r="F65" s="110"/>
      <c r="G65" s="123" t="s">
        <v>40</v>
      </c>
      <c r="H65" s="137"/>
      <c r="I65" s="123" t="s">
        <v>40</v>
      </c>
      <c r="J65" s="124"/>
      <c r="P65" s="3"/>
      <c r="Q65" s="3"/>
    </row>
    <row r="66" spans="1:17" ht="12">
      <c r="A66" s="138">
        <v>3</v>
      </c>
      <c r="B66" s="137"/>
      <c r="C66" s="47" t="s">
        <v>29</v>
      </c>
      <c r="D66" s="47" t="s">
        <v>30</v>
      </c>
      <c r="E66" s="108">
        <v>2</v>
      </c>
      <c r="F66" s="110"/>
      <c r="G66" s="123" t="s">
        <v>40</v>
      </c>
      <c r="H66" s="137"/>
      <c r="I66" s="123" t="s">
        <v>40</v>
      </c>
      <c r="J66" s="124"/>
      <c r="P66" s="3"/>
      <c r="Q66" s="3"/>
    </row>
    <row r="67" spans="1:17" ht="12">
      <c r="A67" s="138">
        <v>4</v>
      </c>
      <c r="B67" s="137"/>
      <c r="C67" s="47" t="s">
        <v>33</v>
      </c>
      <c r="D67" s="47" t="s">
        <v>27</v>
      </c>
      <c r="E67" s="108">
        <v>1</v>
      </c>
      <c r="F67" s="110"/>
      <c r="G67" s="123" t="s">
        <v>40</v>
      </c>
      <c r="H67" s="137"/>
      <c r="I67" s="123" t="s">
        <v>40</v>
      </c>
      <c r="J67" s="124"/>
      <c r="P67" s="3"/>
      <c r="Q67" s="3"/>
    </row>
    <row r="68" spans="1:17" ht="12">
      <c r="A68" s="138">
        <v>5</v>
      </c>
      <c r="B68" s="137"/>
      <c r="C68" s="47" t="s">
        <v>34</v>
      </c>
      <c r="D68" s="47" t="s">
        <v>21</v>
      </c>
      <c r="E68" s="108">
        <v>0</v>
      </c>
      <c r="F68" s="110"/>
      <c r="G68" s="123"/>
      <c r="H68" s="137"/>
      <c r="I68" s="123" t="s">
        <v>40</v>
      </c>
      <c r="J68" s="124"/>
      <c r="P68" s="3"/>
      <c r="Q68" s="3"/>
    </row>
    <row r="69" spans="1:17" ht="12.75" thickBot="1">
      <c r="A69" s="135">
        <v>6</v>
      </c>
      <c r="B69" s="136"/>
      <c r="C69" s="111"/>
      <c r="D69" s="111"/>
      <c r="E69" s="112">
        <v>0</v>
      </c>
      <c r="F69" s="113"/>
      <c r="G69" s="125"/>
      <c r="H69" s="136"/>
      <c r="I69" s="125" t="s">
        <v>40</v>
      </c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A66:B66"/>
    <mergeCell ref="G63:H63"/>
    <mergeCell ref="G64:H64"/>
    <mergeCell ref="G65:H65"/>
    <mergeCell ref="G66:H66"/>
    <mergeCell ref="A69:B69"/>
    <mergeCell ref="G68:H68"/>
    <mergeCell ref="G69:H69"/>
    <mergeCell ref="A67:B67"/>
    <mergeCell ref="A68:B68"/>
    <mergeCell ref="G67:H67"/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tabSelected="1" zoomScale="125" zoomScaleNormal="125" workbookViewId="0" topLeftCell="A24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14" t="s">
        <v>13</v>
      </c>
      <c r="P1" s="122">
        <v>41608</v>
      </c>
      <c r="Q1" s="122"/>
    </row>
    <row r="2" spans="1:17" ht="13.5" customHeight="1">
      <c r="A2" s="45">
        <v>1</v>
      </c>
      <c r="B2" s="46"/>
      <c r="C2" s="47" t="s">
        <v>35</v>
      </c>
      <c r="D2" s="47" t="s">
        <v>30</v>
      </c>
      <c r="E2" s="48">
        <f aca="true" t="shared" si="0" ref="E2:E7">COUNTIF($O$16:$O$30,C2)</f>
        <v>4</v>
      </c>
      <c r="F2" s="49"/>
      <c r="G2" s="50">
        <f>SUM(P16,P19,P22,P25,P28)</f>
        <v>12</v>
      </c>
      <c r="H2" s="51"/>
      <c r="I2" s="48">
        <f>SUM(Q16,Q19,Q22,Q25,Q28)</f>
        <v>2</v>
      </c>
      <c r="J2" s="52"/>
      <c r="K2" s="6"/>
      <c r="L2" s="6"/>
      <c r="M2" s="6"/>
      <c r="N2" s="6"/>
      <c r="O2" s="7"/>
      <c r="P2" s="8"/>
      <c r="Q2" s="8"/>
    </row>
    <row r="3" spans="1:17" ht="13.5" customHeight="1">
      <c r="A3" s="45">
        <v>2</v>
      </c>
      <c r="B3" s="46"/>
      <c r="C3" s="47" t="s">
        <v>36</v>
      </c>
      <c r="D3" s="47" t="s">
        <v>19</v>
      </c>
      <c r="E3" s="48">
        <f t="shared" si="0"/>
        <v>2</v>
      </c>
      <c r="F3" s="51"/>
      <c r="G3" s="50">
        <f>SUM(P17,P20,P23,P26,Q28)</f>
        <v>8</v>
      </c>
      <c r="H3" s="51"/>
      <c r="I3" s="53">
        <f>SUM(Q17,Q20,Q23,Q26,P28)</f>
        <v>8</v>
      </c>
      <c r="J3" s="54"/>
      <c r="K3" s="6"/>
      <c r="L3" s="6"/>
      <c r="M3" s="6"/>
      <c r="N3" s="6"/>
      <c r="O3" s="115"/>
      <c r="P3" s="10"/>
      <c r="Q3" s="10"/>
    </row>
    <row r="4" spans="1:17" ht="12.75">
      <c r="A4" s="45">
        <v>3</v>
      </c>
      <c r="B4" s="46"/>
      <c r="C4" s="47" t="s">
        <v>37</v>
      </c>
      <c r="D4" s="47" t="s">
        <v>19</v>
      </c>
      <c r="E4" s="48">
        <f t="shared" si="0"/>
        <v>3</v>
      </c>
      <c r="F4" s="49"/>
      <c r="G4" s="50">
        <f>SUM(P18,Q20,P24,Q25,P29)</f>
        <v>11</v>
      </c>
      <c r="H4" s="51"/>
      <c r="I4" s="53">
        <f>SUM(Q18,P20,Q24,P25,Q29)</f>
        <v>5</v>
      </c>
      <c r="J4" s="54"/>
      <c r="K4" s="6"/>
      <c r="L4" s="6"/>
      <c r="M4" s="6"/>
      <c r="N4" s="6"/>
      <c r="O4" s="114" t="s">
        <v>14</v>
      </c>
      <c r="P4" s="44">
        <v>4</v>
      </c>
      <c r="Q4" s="8"/>
    </row>
    <row r="5" spans="1:17" ht="12">
      <c r="A5" s="45">
        <v>4</v>
      </c>
      <c r="B5" s="46"/>
      <c r="C5" s="47" t="s">
        <v>38</v>
      </c>
      <c r="D5" s="47" t="s">
        <v>27</v>
      </c>
      <c r="E5" s="48">
        <f t="shared" si="0"/>
        <v>1</v>
      </c>
      <c r="F5" s="51"/>
      <c r="G5" s="50">
        <f>SUM(Q18,P21,Q22,Q26,P30)</f>
        <v>5</v>
      </c>
      <c r="H5" s="51"/>
      <c r="I5" s="53">
        <f>SUM(P18,Q21,P22,P26,Q30)</f>
        <v>9</v>
      </c>
      <c r="J5" s="54"/>
      <c r="K5" s="6"/>
      <c r="L5" s="6"/>
      <c r="M5" s="6"/>
      <c r="N5" s="6"/>
      <c r="O5" s="7"/>
      <c r="P5" s="115"/>
      <c r="Q5" s="8"/>
    </row>
    <row r="6" spans="1:17" ht="12">
      <c r="A6" s="45">
        <v>5</v>
      </c>
      <c r="B6" s="46"/>
      <c r="C6" s="47" t="s">
        <v>39</v>
      </c>
      <c r="D6" s="47" t="s">
        <v>21</v>
      </c>
      <c r="E6" s="48">
        <f t="shared" si="0"/>
        <v>0</v>
      </c>
      <c r="F6" s="51"/>
      <c r="G6" s="50">
        <f>SUM(Q17,Q19,Q24,P27,Q30)</f>
        <v>0</v>
      </c>
      <c r="H6" s="51"/>
      <c r="I6" s="53">
        <f>SUM(P17,P19,P24,Q27,P30)</f>
        <v>12</v>
      </c>
      <c r="J6" s="54"/>
      <c r="K6" s="6"/>
      <c r="L6" s="6"/>
      <c r="M6" s="6"/>
      <c r="N6" s="6"/>
      <c r="O6" s="7"/>
      <c r="P6" s="7"/>
      <c r="Q6" s="7"/>
    </row>
    <row r="7" spans="1:17" ht="12.75" thickBot="1">
      <c r="A7" s="55">
        <v>6</v>
      </c>
      <c r="B7" s="56"/>
      <c r="C7" s="57"/>
      <c r="D7" s="57"/>
      <c r="E7" s="58">
        <f t="shared" si="0"/>
        <v>0</v>
      </c>
      <c r="F7" s="59"/>
      <c r="G7" s="60">
        <f>SUM(Q16,Q21,Q23,Q27,Q29)</f>
        <v>0</v>
      </c>
      <c r="H7" s="59"/>
      <c r="I7" s="61">
        <f>SUM(P16,P21,P23,P27,P29)</f>
        <v>0</v>
      </c>
      <c r="J7" s="62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7">
        <v>4</v>
      </c>
      <c r="L15" s="128"/>
      <c r="M15" s="129">
        <v>5</v>
      </c>
      <c r="N15" s="130"/>
      <c r="O15" s="40" t="s">
        <v>8</v>
      </c>
      <c r="P15" s="41" t="s">
        <v>5</v>
      </c>
      <c r="Q15" s="41"/>
    </row>
    <row r="16" spans="1:17" ht="12">
      <c r="A16" s="63">
        <f>A2</f>
        <v>1</v>
      </c>
      <c r="B16" s="64">
        <f>A7</f>
        <v>6</v>
      </c>
      <c r="C16" s="65" t="str">
        <f>C2</f>
        <v>Jonas Repond </v>
      </c>
      <c r="D16" s="66">
        <f>C7</f>
        <v>0</v>
      </c>
      <c r="E16" s="67"/>
      <c r="F16" s="68"/>
      <c r="G16" s="67"/>
      <c r="H16" s="68"/>
      <c r="I16" s="67"/>
      <c r="J16" s="69"/>
      <c r="K16" s="70"/>
      <c r="L16" s="71"/>
      <c r="M16" s="70"/>
      <c r="N16" s="71"/>
      <c r="O16" s="72">
        <f aca="true" t="shared" si="1" ref="O16:O30">IF(AND(P16&lt;3,Q16&lt;3),"",IF(P16=3,C16,D16))</f>
      </c>
      <c r="P16" s="73">
        <f aca="true" t="shared" si="2" ref="P16:P30">(E16&gt;F16)+(G16&gt;H16)+(I16&gt;J16)+(K16&gt;L16)+(M16&gt;N16)</f>
        <v>0</v>
      </c>
      <c r="Q16" s="74">
        <f aca="true" t="shared" si="3" ref="Q16:Q30">(E16&lt;F16)+(G16&lt;H16)+(I16&lt;J16)+(K16&lt;L16)+(M16&lt;N16)</f>
        <v>0</v>
      </c>
    </row>
    <row r="17" spans="1:17" ht="12">
      <c r="A17" s="75">
        <f>A3</f>
        <v>2</v>
      </c>
      <c r="B17" s="76">
        <f>A6</f>
        <v>5</v>
      </c>
      <c r="C17" s="77" t="str">
        <f>C3</f>
        <v>Angelo Arcovio</v>
      </c>
      <c r="D17" s="78" t="str">
        <f>C6</f>
        <v>Etienne Ducrest</v>
      </c>
      <c r="E17" s="79">
        <v>11</v>
      </c>
      <c r="F17" s="80">
        <v>3</v>
      </c>
      <c r="G17" s="79">
        <v>11</v>
      </c>
      <c r="H17" s="80">
        <v>5</v>
      </c>
      <c r="I17" s="79">
        <v>11</v>
      </c>
      <c r="J17" s="81">
        <v>7</v>
      </c>
      <c r="K17" s="82"/>
      <c r="L17" s="69"/>
      <c r="M17" s="82"/>
      <c r="N17" s="69"/>
      <c r="O17" s="72" t="str">
        <f t="shared" si="1"/>
        <v>Angelo Arcovio</v>
      </c>
      <c r="P17" s="83">
        <f t="shared" si="2"/>
        <v>3</v>
      </c>
      <c r="Q17" s="74">
        <f t="shared" si="3"/>
        <v>0</v>
      </c>
    </row>
    <row r="18" spans="1:17" ht="12.75" thickBot="1">
      <c r="A18" s="84">
        <f>A4</f>
        <v>3</v>
      </c>
      <c r="B18" s="85">
        <f>A5</f>
        <v>4</v>
      </c>
      <c r="C18" s="86" t="str">
        <f>C4</f>
        <v>Leonalou Zürcher</v>
      </c>
      <c r="D18" s="87" t="str">
        <f>C5</f>
        <v>Luca Garcia</v>
      </c>
      <c r="E18" s="88">
        <v>11</v>
      </c>
      <c r="F18" s="89">
        <v>4</v>
      </c>
      <c r="G18" s="88">
        <v>11</v>
      </c>
      <c r="H18" s="89">
        <v>3</v>
      </c>
      <c r="I18" s="88">
        <v>11</v>
      </c>
      <c r="J18" s="90">
        <v>7</v>
      </c>
      <c r="K18" s="91"/>
      <c r="L18" s="90"/>
      <c r="M18" s="91"/>
      <c r="N18" s="90"/>
      <c r="O18" s="92" t="str">
        <f t="shared" si="1"/>
        <v>Leonalou Zürcher</v>
      </c>
      <c r="P18" s="93">
        <f t="shared" si="2"/>
        <v>3</v>
      </c>
      <c r="Q18" s="94">
        <f t="shared" si="3"/>
        <v>0</v>
      </c>
    </row>
    <row r="19" spans="1:17" ht="12">
      <c r="A19" s="63">
        <f>A2</f>
        <v>1</v>
      </c>
      <c r="B19" s="64">
        <f>A6</f>
        <v>5</v>
      </c>
      <c r="C19" s="65" t="str">
        <f>C2</f>
        <v>Jonas Repond </v>
      </c>
      <c r="D19" s="66" t="str">
        <f>C6</f>
        <v>Etienne Ducrest</v>
      </c>
      <c r="E19" s="79">
        <v>11</v>
      </c>
      <c r="F19" s="80">
        <v>3</v>
      </c>
      <c r="G19" s="79">
        <v>11</v>
      </c>
      <c r="H19" s="80">
        <v>1</v>
      </c>
      <c r="I19" s="79">
        <v>11</v>
      </c>
      <c r="J19" s="81">
        <v>3</v>
      </c>
      <c r="K19" s="70"/>
      <c r="L19" s="71"/>
      <c r="M19" s="70"/>
      <c r="N19" s="71"/>
      <c r="O19" s="72" t="str">
        <f t="shared" si="1"/>
        <v>Jonas Repond </v>
      </c>
      <c r="P19" s="83">
        <f t="shared" si="2"/>
        <v>3</v>
      </c>
      <c r="Q19" s="74">
        <f t="shared" si="3"/>
        <v>0</v>
      </c>
    </row>
    <row r="20" spans="1:17" ht="12">
      <c r="A20" s="75">
        <f>A3</f>
        <v>2</v>
      </c>
      <c r="B20" s="76">
        <f>A4</f>
        <v>3</v>
      </c>
      <c r="C20" s="77" t="str">
        <f>C3</f>
        <v>Angelo Arcovio</v>
      </c>
      <c r="D20" s="78" t="str">
        <f>C4</f>
        <v>Leonalou Zürcher</v>
      </c>
      <c r="E20" s="67">
        <v>11</v>
      </c>
      <c r="F20" s="68">
        <v>6</v>
      </c>
      <c r="G20" s="67">
        <v>8</v>
      </c>
      <c r="H20" s="68">
        <v>11</v>
      </c>
      <c r="I20" s="67">
        <v>14</v>
      </c>
      <c r="J20" s="69">
        <v>16</v>
      </c>
      <c r="K20" s="82">
        <v>11</v>
      </c>
      <c r="L20" s="69">
        <v>9</v>
      </c>
      <c r="M20" s="82">
        <v>6</v>
      </c>
      <c r="N20" s="69">
        <v>11</v>
      </c>
      <c r="O20" s="72" t="str">
        <f t="shared" si="1"/>
        <v>Leonalou Zürcher</v>
      </c>
      <c r="P20" s="83">
        <f t="shared" si="2"/>
        <v>2</v>
      </c>
      <c r="Q20" s="74">
        <f t="shared" si="3"/>
        <v>3</v>
      </c>
    </row>
    <row r="21" spans="1:17" ht="12.75" thickBot="1">
      <c r="A21" s="84">
        <f>A5</f>
        <v>4</v>
      </c>
      <c r="B21" s="85">
        <f>A7</f>
        <v>6</v>
      </c>
      <c r="C21" s="86" t="str">
        <f>C5</f>
        <v>Luca Garcia</v>
      </c>
      <c r="D21" s="87">
        <f>C7</f>
        <v>0</v>
      </c>
      <c r="E21" s="88"/>
      <c r="F21" s="89"/>
      <c r="G21" s="88"/>
      <c r="H21" s="89"/>
      <c r="I21" s="88"/>
      <c r="J21" s="90"/>
      <c r="K21" s="91"/>
      <c r="L21" s="90"/>
      <c r="M21" s="91"/>
      <c r="N21" s="90"/>
      <c r="O21" s="92">
        <f t="shared" si="1"/>
      </c>
      <c r="P21" s="93">
        <f t="shared" si="2"/>
        <v>0</v>
      </c>
      <c r="Q21" s="94">
        <f t="shared" si="3"/>
        <v>0</v>
      </c>
    </row>
    <row r="22" spans="1:17" ht="12">
      <c r="A22" s="63">
        <f>A2</f>
        <v>1</v>
      </c>
      <c r="B22" s="64">
        <f>A5</f>
        <v>4</v>
      </c>
      <c r="C22" s="65" t="str">
        <f>C2</f>
        <v>Jonas Repond </v>
      </c>
      <c r="D22" s="66" t="str">
        <f>C5</f>
        <v>Luca Garcia</v>
      </c>
      <c r="E22" s="67">
        <v>11</v>
      </c>
      <c r="F22" s="68">
        <v>4</v>
      </c>
      <c r="G22" s="67">
        <v>11</v>
      </c>
      <c r="H22" s="68">
        <v>3</v>
      </c>
      <c r="I22" s="67">
        <v>11</v>
      </c>
      <c r="J22" s="69">
        <v>7</v>
      </c>
      <c r="K22" s="70"/>
      <c r="L22" s="71"/>
      <c r="M22" s="70"/>
      <c r="N22" s="71"/>
      <c r="O22" s="72" t="str">
        <f t="shared" si="1"/>
        <v>Jonas Repond </v>
      </c>
      <c r="P22" s="83">
        <f t="shared" si="2"/>
        <v>3</v>
      </c>
      <c r="Q22" s="74">
        <f t="shared" si="3"/>
        <v>0</v>
      </c>
    </row>
    <row r="23" spans="1:17" ht="12">
      <c r="A23" s="75">
        <f>A3</f>
        <v>2</v>
      </c>
      <c r="B23" s="76">
        <f>A7</f>
        <v>6</v>
      </c>
      <c r="C23" s="77" t="str">
        <f>C3</f>
        <v>Angelo Arcovio</v>
      </c>
      <c r="D23" s="78">
        <f>C7</f>
        <v>0</v>
      </c>
      <c r="E23" s="79"/>
      <c r="F23" s="80"/>
      <c r="G23" s="79"/>
      <c r="H23" s="80"/>
      <c r="I23" s="79"/>
      <c r="J23" s="81"/>
      <c r="K23" s="82"/>
      <c r="L23" s="69"/>
      <c r="M23" s="82"/>
      <c r="N23" s="69"/>
      <c r="O23" s="72">
        <f t="shared" si="1"/>
      </c>
      <c r="P23" s="83">
        <f t="shared" si="2"/>
        <v>0</v>
      </c>
      <c r="Q23" s="74">
        <f t="shared" si="3"/>
        <v>0</v>
      </c>
    </row>
    <row r="24" spans="1:17" ht="12.75" thickBot="1">
      <c r="A24" s="84">
        <f>A4</f>
        <v>3</v>
      </c>
      <c r="B24" s="85">
        <f>A6</f>
        <v>5</v>
      </c>
      <c r="C24" s="86" t="str">
        <f>C4</f>
        <v>Leonalou Zürcher</v>
      </c>
      <c r="D24" s="87" t="str">
        <f>C6</f>
        <v>Etienne Ducrest</v>
      </c>
      <c r="E24" s="88">
        <v>11</v>
      </c>
      <c r="F24" s="89">
        <v>7</v>
      </c>
      <c r="G24" s="88">
        <v>11</v>
      </c>
      <c r="H24" s="89">
        <v>3</v>
      </c>
      <c r="I24" s="88">
        <v>11</v>
      </c>
      <c r="J24" s="90">
        <v>1</v>
      </c>
      <c r="K24" s="91"/>
      <c r="L24" s="90"/>
      <c r="M24" s="91"/>
      <c r="N24" s="90"/>
      <c r="O24" s="92" t="str">
        <f t="shared" si="1"/>
        <v>Leonalou Zürcher</v>
      </c>
      <c r="P24" s="93">
        <f t="shared" si="2"/>
        <v>3</v>
      </c>
      <c r="Q24" s="94">
        <f t="shared" si="3"/>
        <v>0</v>
      </c>
    </row>
    <row r="25" spans="1:19" ht="12">
      <c r="A25" s="63">
        <f>A2</f>
        <v>1</v>
      </c>
      <c r="B25" s="64">
        <f>A4</f>
        <v>3</v>
      </c>
      <c r="C25" s="65" t="str">
        <f>C2</f>
        <v>Jonas Repond </v>
      </c>
      <c r="D25" s="66" t="str">
        <f>C4</f>
        <v>Leonalou Zürcher</v>
      </c>
      <c r="E25" s="79">
        <v>11</v>
      </c>
      <c r="F25" s="80">
        <v>7</v>
      </c>
      <c r="G25" s="79">
        <v>5</v>
      </c>
      <c r="H25" s="80">
        <v>11</v>
      </c>
      <c r="I25" s="79">
        <v>9</v>
      </c>
      <c r="J25" s="81">
        <v>11</v>
      </c>
      <c r="K25" s="70">
        <v>13</v>
      </c>
      <c r="L25" s="71">
        <v>11</v>
      </c>
      <c r="M25" s="70">
        <v>11</v>
      </c>
      <c r="N25" s="71">
        <v>8</v>
      </c>
      <c r="O25" s="72" t="str">
        <f t="shared" si="1"/>
        <v>Jonas Repond </v>
      </c>
      <c r="P25" s="83">
        <f t="shared" si="2"/>
        <v>3</v>
      </c>
      <c r="Q25" s="74">
        <f t="shared" si="3"/>
        <v>2</v>
      </c>
      <c r="S25" s="11"/>
    </row>
    <row r="26" spans="1:19" ht="12">
      <c r="A26" s="75">
        <f>A3</f>
        <v>2</v>
      </c>
      <c r="B26" s="76">
        <f>A5</f>
        <v>4</v>
      </c>
      <c r="C26" s="77" t="str">
        <f>C3</f>
        <v>Angelo Arcovio</v>
      </c>
      <c r="D26" s="78" t="str">
        <f>C5</f>
        <v>Luca Garcia</v>
      </c>
      <c r="E26" s="79">
        <v>9</v>
      </c>
      <c r="F26" s="80">
        <v>11</v>
      </c>
      <c r="G26" s="79">
        <v>2</v>
      </c>
      <c r="H26" s="80">
        <v>11</v>
      </c>
      <c r="I26" s="79">
        <v>11</v>
      </c>
      <c r="J26" s="81">
        <v>1</v>
      </c>
      <c r="K26" s="82">
        <v>11</v>
      </c>
      <c r="L26" s="69">
        <v>1</v>
      </c>
      <c r="M26" s="82">
        <v>11</v>
      </c>
      <c r="N26" s="69">
        <v>7</v>
      </c>
      <c r="O26" s="72" t="str">
        <f t="shared" si="1"/>
        <v>Angelo Arcovio</v>
      </c>
      <c r="P26" s="83">
        <f t="shared" si="2"/>
        <v>3</v>
      </c>
      <c r="Q26" s="74">
        <f t="shared" si="3"/>
        <v>2</v>
      </c>
      <c r="S26" s="11"/>
    </row>
    <row r="27" spans="1:19" ht="12.75" thickBot="1">
      <c r="A27" s="84">
        <f>A6</f>
        <v>5</v>
      </c>
      <c r="B27" s="85">
        <f>A7</f>
        <v>6</v>
      </c>
      <c r="C27" s="86" t="str">
        <f>C6</f>
        <v>Etienne Ducrest</v>
      </c>
      <c r="D27" s="87">
        <f>C7</f>
        <v>0</v>
      </c>
      <c r="E27" s="88"/>
      <c r="F27" s="89"/>
      <c r="G27" s="88"/>
      <c r="H27" s="89"/>
      <c r="I27" s="88"/>
      <c r="J27" s="90"/>
      <c r="K27" s="91"/>
      <c r="L27" s="90"/>
      <c r="M27" s="91"/>
      <c r="N27" s="90"/>
      <c r="O27" s="92">
        <f t="shared" si="1"/>
      </c>
      <c r="P27" s="93">
        <f t="shared" si="2"/>
        <v>0</v>
      </c>
      <c r="Q27" s="94">
        <f t="shared" si="3"/>
        <v>0</v>
      </c>
      <c r="S27" s="11"/>
    </row>
    <row r="28" spans="1:17" ht="12">
      <c r="A28" s="63">
        <f>A2</f>
        <v>1</v>
      </c>
      <c r="B28" s="64">
        <f>A3</f>
        <v>2</v>
      </c>
      <c r="C28" s="65" t="str">
        <f>C2</f>
        <v>Jonas Repond </v>
      </c>
      <c r="D28" s="66" t="str">
        <f>C3</f>
        <v>Angelo Arcovio</v>
      </c>
      <c r="E28" s="67">
        <v>11</v>
      </c>
      <c r="F28" s="68">
        <v>7</v>
      </c>
      <c r="G28" s="67">
        <v>11</v>
      </c>
      <c r="H28" s="68">
        <v>6</v>
      </c>
      <c r="I28" s="67">
        <v>11</v>
      </c>
      <c r="J28" s="69">
        <v>4</v>
      </c>
      <c r="K28" s="70"/>
      <c r="L28" s="71"/>
      <c r="M28" s="70"/>
      <c r="N28" s="71"/>
      <c r="O28" s="72" t="str">
        <f t="shared" si="1"/>
        <v>Jonas Repond </v>
      </c>
      <c r="P28" s="83">
        <f t="shared" si="2"/>
        <v>3</v>
      </c>
      <c r="Q28" s="74">
        <f t="shared" si="3"/>
        <v>0</v>
      </c>
    </row>
    <row r="29" spans="1:17" ht="12">
      <c r="A29" s="75">
        <f>A4</f>
        <v>3</v>
      </c>
      <c r="B29" s="76">
        <f>A7</f>
        <v>6</v>
      </c>
      <c r="C29" s="77" t="str">
        <f>C4</f>
        <v>Leonalou Zürcher</v>
      </c>
      <c r="D29" s="78">
        <f>C7</f>
        <v>0</v>
      </c>
      <c r="E29" s="79"/>
      <c r="F29" s="80"/>
      <c r="G29" s="79"/>
      <c r="H29" s="80"/>
      <c r="I29" s="79"/>
      <c r="J29" s="81"/>
      <c r="K29" s="82"/>
      <c r="L29" s="69"/>
      <c r="M29" s="82"/>
      <c r="N29" s="69"/>
      <c r="O29" s="72">
        <f t="shared" si="1"/>
      </c>
      <c r="P29" s="83">
        <f t="shared" si="2"/>
        <v>0</v>
      </c>
      <c r="Q29" s="74">
        <f t="shared" si="3"/>
        <v>0</v>
      </c>
    </row>
    <row r="30" spans="1:17" ht="12.75" thickBot="1">
      <c r="A30" s="95">
        <f>A5</f>
        <v>4</v>
      </c>
      <c r="B30" s="96">
        <f>A6</f>
        <v>5</v>
      </c>
      <c r="C30" s="97" t="str">
        <f>C5</f>
        <v>Luca Garcia</v>
      </c>
      <c r="D30" s="98" t="str">
        <f>C6</f>
        <v>Etienne Ducrest</v>
      </c>
      <c r="E30" s="99">
        <v>11</v>
      </c>
      <c r="F30" s="100">
        <v>2</v>
      </c>
      <c r="G30" s="99">
        <v>11</v>
      </c>
      <c r="H30" s="100">
        <v>1</v>
      </c>
      <c r="I30" s="99">
        <v>11</v>
      </c>
      <c r="J30" s="101">
        <v>2</v>
      </c>
      <c r="K30" s="102"/>
      <c r="L30" s="103"/>
      <c r="M30" s="102"/>
      <c r="N30" s="103"/>
      <c r="O30" s="104" t="str">
        <f t="shared" si="1"/>
        <v>Luca Garcia</v>
      </c>
      <c r="P30" s="105">
        <f t="shared" si="2"/>
        <v>3</v>
      </c>
      <c r="Q30" s="106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20" customFormat="1" ht="1.5" customHeight="1" hidden="1">
      <c r="A33" s="116"/>
      <c r="B33" s="116"/>
      <c r="C33" s="117"/>
      <c r="D33" s="117"/>
      <c r="E33" s="118"/>
      <c r="F33" s="118"/>
      <c r="G33" s="119"/>
      <c r="H33" s="119"/>
      <c r="P33" s="121"/>
      <c r="Q33" s="121"/>
    </row>
    <row r="34" spans="1:17" s="120" customFormat="1" ht="1.5" customHeight="1" hidden="1">
      <c r="A34" s="116"/>
      <c r="B34" s="116"/>
      <c r="C34" s="117"/>
      <c r="D34" s="117"/>
      <c r="E34" s="118"/>
      <c r="F34" s="118"/>
      <c r="G34" s="119"/>
      <c r="H34" s="119"/>
      <c r="P34" s="121"/>
      <c r="Q34" s="121"/>
    </row>
    <row r="35" spans="1:17" s="120" customFormat="1" ht="1.5" customHeight="1" hidden="1">
      <c r="A35" s="116"/>
      <c r="B35" s="116"/>
      <c r="C35" s="117"/>
      <c r="D35" s="117"/>
      <c r="E35" s="118"/>
      <c r="F35" s="118"/>
      <c r="G35" s="119"/>
      <c r="H35" s="119"/>
      <c r="P35" s="121"/>
      <c r="Q35" s="121"/>
    </row>
    <row r="36" spans="1:17" s="120" customFormat="1" ht="1.5" customHeight="1" hidden="1">
      <c r="A36" s="116"/>
      <c r="B36" s="116"/>
      <c r="C36" s="117"/>
      <c r="D36" s="117"/>
      <c r="E36" s="118"/>
      <c r="F36" s="118"/>
      <c r="G36" s="119"/>
      <c r="H36" s="119"/>
      <c r="J36" s="1"/>
      <c r="K36" s="1"/>
      <c r="L36" s="1"/>
      <c r="M36" s="1"/>
      <c r="N36" s="1"/>
      <c r="P36" s="121"/>
      <c r="Q36" s="121"/>
    </row>
    <row r="37" spans="1:17" s="120" customFormat="1" ht="1.5" customHeight="1" hidden="1">
      <c r="A37" s="116"/>
      <c r="B37" s="116"/>
      <c r="C37" s="117"/>
      <c r="D37" s="117"/>
      <c r="E37" s="118"/>
      <c r="F37" s="118"/>
      <c r="G37" s="119"/>
      <c r="H37" s="119"/>
      <c r="P37" s="121"/>
      <c r="Q37" s="121"/>
    </row>
    <row r="38" spans="1:17" s="120" customFormat="1" ht="1.5" customHeight="1" hidden="1">
      <c r="A38" s="116"/>
      <c r="B38" s="116"/>
      <c r="C38" s="117"/>
      <c r="D38" s="117"/>
      <c r="E38" s="118"/>
      <c r="F38" s="118"/>
      <c r="G38" s="119"/>
      <c r="H38" s="119"/>
      <c r="P38" s="121"/>
      <c r="Q38" s="121"/>
    </row>
    <row r="39" spans="1:17" s="120" customFormat="1" ht="1.5" customHeight="1" hidden="1">
      <c r="A39" s="116"/>
      <c r="B39" s="116"/>
      <c r="C39" s="117"/>
      <c r="D39" s="117"/>
      <c r="E39" s="118"/>
      <c r="F39" s="118"/>
      <c r="G39" s="119"/>
      <c r="H39" s="119"/>
      <c r="P39" s="121"/>
      <c r="Q39" s="121"/>
    </row>
    <row r="40" spans="1:17" s="120" customFormat="1" ht="1.5" customHeight="1" hidden="1">
      <c r="A40" s="116"/>
      <c r="B40" s="116"/>
      <c r="C40" s="117"/>
      <c r="D40" s="117"/>
      <c r="E40" s="118"/>
      <c r="F40" s="118"/>
      <c r="G40" s="119"/>
      <c r="H40" s="119"/>
      <c r="P40" s="121"/>
      <c r="Q40" s="121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33" t="s">
        <v>11</v>
      </c>
      <c r="H63" s="134"/>
      <c r="I63" s="133" t="s">
        <v>12</v>
      </c>
      <c r="J63" s="134"/>
      <c r="P63" s="3"/>
      <c r="Q63" s="3"/>
    </row>
    <row r="64" spans="1:17" ht="12">
      <c r="A64" s="139">
        <v>1</v>
      </c>
      <c r="B64" s="140"/>
      <c r="C64" s="47" t="s">
        <v>35</v>
      </c>
      <c r="D64" s="47" t="s">
        <v>30</v>
      </c>
      <c r="E64" s="108">
        <v>4</v>
      </c>
      <c r="F64" s="109"/>
      <c r="G64" s="131" t="s">
        <v>40</v>
      </c>
      <c r="H64" s="140"/>
      <c r="I64" s="131" t="s">
        <v>40</v>
      </c>
      <c r="J64" s="132"/>
      <c r="P64" s="3"/>
      <c r="Q64" s="3"/>
    </row>
    <row r="65" spans="1:17" ht="12">
      <c r="A65" s="138">
        <v>2</v>
      </c>
      <c r="B65" s="137"/>
      <c r="C65" s="47" t="s">
        <v>37</v>
      </c>
      <c r="D65" s="47" t="s">
        <v>19</v>
      </c>
      <c r="E65" s="108">
        <v>3</v>
      </c>
      <c r="F65" s="110"/>
      <c r="G65" s="123" t="s">
        <v>40</v>
      </c>
      <c r="H65" s="137"/>
      <c r="I65" s="123" t="s">
        <v>40</v>
      </c>
      <c r="J65" s="124"/>
      <c r="P65" s="3"/>
      <c r="Q65" s="3"/>
    </row>
    <row r="66" spans="1:17" ht="12">
      <c r="A66" s="138">
        <v>3</v>
      </c>
      <c r="B66" s="137"/>
      <c r="C66" s="47" t="s">
        <v>36</v>
      </c>
      <c r="D66" s="47" t="s">
        <v>19</v>
      </c>
      <c r="E66" s="108">
        <v>2</v>
      </c>
      <c r="F66" s="110"/>
      <c r="G66" s="123" t="s">
        <v>40</v>
      </c>
      <c r="H66" s="137"/>
      <c r="I66" s="123" t="s">
        <v>40</v>
      </c>
      <c r="J66" s="124"/>
      <c r="P66" s="3"/>
      <c r="Q66" s="3"/>
    </row>
    <row r="67" spans="1:17" ht="12">
      <c r="A67" s="138">
        <v>4</v>
      </c>
      <c r="B67" s="137"/>
      <c r="C67" s="47" t="s">
        <v>38</v>
      </c>
      <c r="D67" s="47" t="s">
        <v>27</v>
      </c>
      <c r="E67" s="108">
        <v>1</v>
      </c>
      <c r="F67" s="110"/>
      <c r="G67" s="123" t="s">
        <v>40</v>
      </c>
      <c r="H67" s="137"/>
      <c r="I67" s="123" t="s">
        <v>40</v>
      </c>
      <c r="J67" s="124"/>
      <c r="P67" s="3"/>
      <c r="Q67" s="3"/>
    </row>
    <row r="68" spans="1:17" ht="12">
      <c r="A68" s="138">
        <v>5</v>
      </c>
      <c r="B68" s="137"/>
      <c r="C68" s="47" t="s">
        <v>39</v>
      </c>
      <c r="D68" s="47" t="s">
        <v>21</v>
      </c>
      <c r="E68" s="108">
        <v>0</v>
      </c>
      <c r="F68" s="110"/>
      <c r="G68" s="123"/>
      <c r="H68" s="137"/>
      <c r="I68" s="123" t="s">
        <v>40</v>
      </c>
      <c r="J68" s="124"/>
      <c r="P68" s="3"/>
      <c r="Q68" s="3"/>
    </row>
    <row r="69" spans="1:17" ht="12.75" thickBot="1">
      <c r="A69" s="135">
        <v>6</v>
      </c>
      <c r="B69" s="136"/>
      <c r="C69" s="111"/>
      <c r="D69" s="111"/>
      <c r="E69" s="112">
        <v>0</v>
      </c>
      <c r="F69" s="113"/>
      <c r="G69" s="125"/>
      <c r="H69" s="136"/>
      <c r="I69" s="125" t="s">
        <v>40</v>
      </c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A64:B64"/>
    <mergeCell ref="A65:B65"/>
    <mergeCell ref="A66:B66"/>
    <mergeCell ref="G63:H63"/>
    <mergeCell ref="G64:H64"/>
    <mergeCell ref="G65:H65"/>
    <mergeCell ref="G66:H66"/>
    <mergeCell ref="A69:B69"/>
    <mergeCell ref="G68:H68"/>
    <mergeCell ref="G69:H69"/>
    <mergeCell ref="A67:B67"/>
    <mergeCell ref="A68:B68"/>
    <mergeCell ref="G67:H67"/>
    <mergeCell ref="P1:Q1"/>
    <mergeCell ref="I68:J68"/>
    <mergeCell ref="I69:J69"/>
    <mergeCell ref="K15:L15"/>
    <mergeCell ref="M15:N15"/>
    <mergeCell ref="I64:J64"/>
    <mergeCell ref="I65:J65"/>
    <mergeCell ref="I66:J66"/>
    <mergeCell ref="I67:J67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2013-11-30T09:54:28Z</cp:lastPrinted>
  <dcterms:created xsi:type="dcterms:W3CDTF">1999-11-07T16:01:07Z</dcterms:created>
  <dcterms:modified xsi:type="dcterms:W3CDTF">2013-11-27T15:13:38Z</dcterms:modified>
  <cp:category/>
  <cp:version/>
  <cp:contentType/>
  <cp:contentStatus/>
</cp:coreProperties>
</file>