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0" windowWidth="18120" windowHeight="962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<sst xmlns="http://schemas.openxmlformats.org/spreadsheetml/2006/main" count="68" uniqueCount="29">
  <si>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</si>
  <si>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</si>
  <si>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</si>
  <si>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</si>
  <si>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</si>
  <si>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</si>
  <si>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</si>
  <si>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</si>
  <si>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</si>
  <si>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</si>
  <si>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</si>
  <si>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</si>
  <si>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</si>
  <si>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</si>
  <si>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</si>
  <si>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Dylan Gaille</t>
  </si>
  <si>
    <t>Avry-Rosé</t>
  </si>
  <si>
    <t>Théo Ruffieux</t>
  </si>
  <si>
    <t>Bulle</t>
  </si>
  <si>
    <t>Nicolas Simonet</t>
  </si>
  <si>
    <t>Fribourg</t>
  </si>
  <si>
    <t>Sascha Meier</t>
  </si>
  <si>
    <t>Adriana Marty</t>
  </si>
  <si>
    <t>Jessica Moduli</t>
  </si>
  <si>
    <t>Ursy</t>
  </si>
  <si>
    <t>Antoine Magnin</t>
  </si>
  <si>
    <t>Villars-sur-Glâne</t>
  </si>
  <si>
    <t>Nathan Bourquenoud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</si>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</sst>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68"/>
  <sheetViews>
    <sheetView tabSelected="1" workbookViewId="0" topLeftCell="A3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5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8"/>
      <c r="G1" s="29" t="s">
        <v>5</v>
      </c>
      <c r="H1" s="29"/>
      <c r="I1" s="29"/>
      <c r="J1" s="30"/>
      <c r="K1" s="2"/>
      <c r="L1" s="2"/>
      <c r="M1" s="2"/>
      <c r="N1" s="2"/>
      <c r="O1" s="4" t="s">
        <v>13</v>
      </c>
      <c r="P1" s="114">
        <v>39732</v>
      </c>
      <c r="Q1" s="114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9">COUNTIF($O$16:$O$43,C2)</f>
        <v>4</v>
      </c>
      <c r="F2" s="49"/>
      <c r="G2" s="50">
        <f>SUM(P16,P23,P27,P30,P34,P37,P41,)</f>
        <v>15</v>
      </c>
      <c r="H2" s="51"/>
      <c r="I2" s="48">
        <f>SUM(Q16,Q23,Q27,Q30,Q34,Q37,Q41,)</f>
        <v>9</v>
      </c>
      <c r="J2" s="52"/>
      <c r="K2" s="5"/>
      <c r="L2" s="5"/>
      <c r="M2" s="5"/>
      <c r="N2" s="5"/>
      <c r="O2" s="6"/>
      <c r="P2" s="7"/>
      <c r="Q2" s="7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1</v>
      </c>
      <c r="F3" s="51"/>
      <c r="G3" s="50">
        <f>SUM(P17,P22,P26,P29,P33,P36,Q41,)</f>
        <v>6</v>
      </c>
      <c r="H3" s="51"/>
      <c r="I3" s="53">
        <f>SUM(Q17,Q22,Q26,Q29,Q33,Q36,P41,)</f>
        <v>18</v>
      </c>
      <c r="J3" s="54"/>
      <c r="K3" s="5"/>
      <c r="L3" s="5"/>
      <c r="M3" s="5"/>
      <c r="N3" s="5"/>
      <c r="O3" s="8"/>
      <c r="P3" s="9"/>
      <c r="Q3" s="9"/>
    </row>
    <row r="4" spans="1:17" ht="12">
      <c r="A4" s="45">
        <v>3</v>
      </c>
      <c r="B4" s="46"/>
      <c r="C4" s="47" t="s">
        <v>19</v>
      </c>
      <c r="D4" s="47" t="s">
        <v>20</v>
      </c>
      <c r="E4" s="48">
        <f t="shared" si="0"/>
        <v>7</v>
      </c>
      <c r="F4" s="49"/>
      <c r="G4" s="50">
        <f>SUM(P18,P21,P25,P28,Q33,Q37,P42,)</f>
        <v>21</v>
      </c>
      <c r="H4" s="51"/>
      <c r="I4" s="53">
        <f>SUM(Q18,Q21,Q25,Q28,P33,P37,Q42,)</f>
        <v>0</v>
      </c>
      <c r="J4" s="54"/>
      <c r="K4" s="5"/>
      <c r="L4" s="5"/>
      <c r="M4" s="5"/>
      <c r="N4" s="5"/>
      <c r="O4" s="42" t="s">
        <v>14</v>
      </c>
      <c r="P4" s="115">
        <v>1</v>
      </c>
      <c r="Q4" s="115"/>
    </row>
    <row r="5" spans="1:17" ht="12">
      <c r="A5" s="45">
        <v>4</v>
      </c>
      <c r="B5" s="46"/>
      <c r="C5" s="47" t="s">
        <v>21</v>
      </c>
      <c r="D5" s="47" t="s">
        <v>20</v>
      </c>
      <c r="E5" s="48">
        <f t="shared" si="0"/>
        <v>6</v>
      </c>
      <c r="F5" s="51"/>
      <c r="G5" s="50">
        <f>SUM(P19,P20,Q25,Q29,Q34,P38,P43,)</f>
        <v>18</v>
      </c>
      <c r="H5" s="51"/>
      <c r="I5" s="53">
        <f>SUM(Q19,Q20,P25,P29,P34,Q38,Q43,)</f>
        <v>5</v>
      </c>
      <c r="J5" s="54"/>
      <c r="K5" s="5"/>
      <c r="L5" s="5"/>
      <c r="M5" s="5"/>
      <c r="N5" s="5"/>
      <c r="O5" s="6"/>
      <c r="P5" s="8"/>
      <c r="Q5" s="7"/>
    </row>
    <row r="6" spans="1:17" ht="12">
      <c r="A6" s="45">
        <v>5</v>
      </c>
      <c r="B6" s="46"/>
      <c r="C6" s="47" t="s">
        <v>22</v>
      </c>
      <c r="D6" s="47" t="s">
        <v>20</v>
      </c>
      <c r="E6" s="48">
        <f t="shared" si="0"/>
        <v>2</v>
      </c>
      <c r="F6" s="51"/>
      <c r="G6" s="50">
        <f>SUM(Q19,Q21,Q26,Q30,P35,P39,P40,)</f>
        <v>6</v>
      </c>
      <c r="H6" s="51"/>
      <c r="I6" s="53">
        <f>SUM(P19,P21,P26,P30,Q35,Q39,Q40,)</f>
        <v>18</v>
      </c>
      <c r="J6" s="54"/>
      <c r="K6" s="5"/>
      <c r="L6" s="5"/>
      <c r="M6" s="5"/>
      <c r="N6" s="5"/>
      <c r="O6" s="6"/>
      <c r="P6" s="6"/>
      <c r="Q6" s="6"/>
    </row>
    <row r="7" spans="1:17" ht="12">
      <c r="A7" s="45">
        <v>6</v>
      </c>
      <c r="B7" s="46"/>
      <c r="C7" s="47" t="s">
        <v>23</v>
      </c>
      <c r="D7" s="47" t="s">
        <v>24</v>
      </c>
      <c r="E7" s="48">
        <f t="shared" si="0"/>
        <v>0</v>
      </c>
      <c r="F7" s="51"/>
      <c r="G7" s="50">
        <f>SUM(Q18,Q22,Q27,P31,P32,Q39,Q43,)</f>
        <v>2</v>
      </c>
      <c r="H7" s="51"/>
      <c r="I7" s="53">
        <f>SUM(P18,P22,P27,Q31,Q32,P39,P43,)</f>
        <v>21</v>
      </c>
      <c r="J7" s="54"/>
      <c r="K7" s="5"/>
      <c r="L7" s="5"/>
      <c r="M7" s="5"/>
      <c r="N7" s="5"/>
      <c r="O7" s="43"/>
      <c r="P7" s="6"/>
      <c r="Q7" s="6"/>
    </row>
    <row r="8" spans="1:17" ht="12.75">
      <c r="A8" s="45">
        <v>7</v>
      </c>
      <c r="B8" s="46"/>
      <c r="C8" s="47" t="s">
        <v>25</v>
      </c>
      <c r="D8" s="47" t="s">
        <v>26</v>
      </c>
      <c r="E8" s="48">
        <f t="shared" si="0"/>
        <v>3</v>
      </c>
      <c r="F8" s="51"/>
      <c r="G8" s="50">
        <f>SUM(Q17,Q23,P24,Q31,Q35,Q38,Q42,)</f>
        <v>9</v>
      </c>
      <c r="H8" s="51"/>
      <c r="I8" s="53">
        <f>SUM(P17,P23,Q24,P31,P35,P38,P42,)</f>
        <v>14</v>
      </c>
      <c r="J8" s="54"/>
      <c r="K8" s="5"/>
      <c r="L8" s="5"/>
      <c r="M8" s="5"/>
      <c r="N8" s="5"/>
      <c r="O8" s="44"/>
      <c r="P8" s="9"/>
      <c r="Q8" s="9"/>
    </row>
    <row r="9" spans="1:17" ht="12.75" thickBot="1">
      <c r="A9" s="55">
        <v>8</v>
      </c>
      <c r="B9" s="56"/>
      <c r="C9" s="57" t="s">
        <v>27</v>
      </c>
      <c r="D9" s="57" t="s">
        <v>26</v>
      </c>
      <c r="E9" s="58">
        <f t="shared" si="0"/>
        <v>5</v>
      </c>
      <c r="F9" s="59"/>
      <c r="G9" s="60">
        <f>SUM(Q16,Q20,Q24,Q28,Q32,Q36,Q40,)</f>
        <v>16</v>
      </c>
      <c r="H9" s="59"/>
      <c r="I9" s="61">
        <f>SUM(P16,P20,P24,P28,P32,P36,P40,)</f>
        <v>8</v>
      </c>
      <c r="J9" s="62"/>
      <c r="K9" s="5"/>
      <c r="L9" s="5"/>
      <c r="M9" s="5"/>
      <c r="N9" s="5"/>
      <c r="O9" s="6"/>
      <c r="P9" s="6"/>
      <c r="Q9" s="6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41" customFormat="1" ht="13.5" thickBot="1" thickTop="1">
      <c r="A15" s="33" t="s">
        <v>6</v>
      </c>
      <c r="B15" s="34"/>
      <c r="C15" s="35" t="s">
        <v>7</v>
      </c>
      <c r="D15" s="36" t="s">
        <v>7</v>
      </c>
      <c r="E15" s="37">
        <v>1</v>
      </c>
      <c r="F15" s="34"/>
      <c r="G15" s="37">
        <v>2</v>
      </c>
      <c r="H15" s="34"/>
      <c r="I15" s="37">
        <v>3</v>
      </c>
      <c r="J15" s="38"/>
      <c r="K15" s="118">
        <v>4</v>
      </c>
      <c r="L15" s="119"/>
      <c r="M15" s="120">
        <v>5</v>
      </c>
      <c r="N15" s="121"/>
      <c r="O15" s="39" t="s">
        <v>8</v>
      </c>
      <c r="P15" s="40" t="s">
        <v>5</v>
      </c>
      <c r="Q15" s="40"/>
    </row>
    <row r="16" spans="1:17" ht="12">
      <c r="A16" s="70">
        <f>A2</f>
        <v>1</v>
      </c>
      <c r="B16" s="71">
        <f>A9</f>
        <v>8</v>
      </c>
      <c r="C16" s="72" t="str">
        <f>C2</f>
        <v>Dylan Gaille</v>
      </c>
      <c r="D16" s="73" t="str">
        <f>C9</f>
        <v>Nathan Bourquenoud</v>
      </c>
      <c r="E16" s="74">
        <v>11</v>
      </c>
      <c r="F16" s="75">
        <v>2</v>
      </c>
      <c r="G16" s="74">
        <v>11</v>
      </c>
      <c r="H16" s="75">
        <v>13</v>
      </c>
      <c r="I16" s="74">
        <v>11</v>
      </c>
      <c r="J16" s="76">
        <v>9</v>
      </c>
      <c r="K16" s="77">
        <v>6</v>
      </c>
      <c r="L16" s="78">
        <v>11</v>
      </c>
      <c r="M16" s="77">
        <v>10</v>
      </c>
      <c r="N16" s="78">
        <v>12</v>
      </c>
      <c r="O16" s="79" t="str">
        <f aca="true" t="shared" si="1" ref="O16:O43">IF(AND(P16&lt;3,Q16&lt;3),"",IF(P16=3,C16,D16))</f>
        <v>Nathan Bourquenoud</v>
      </c>
      <c r="P16" s="80">
        <f aca="true" t="shared" si="2" ref="P16:P43">(E16&gt;F16)+(G16&gt;H16)+(I16&gt;J16)+(K16&gt;L16)+(M16&gt;N16)</f>
        <v>2</v>
      </c>
      <c r="Q16" s="81">
        <f aca="true" t="shared" si="3" ref="Q16:Q43">(E16&lt;F16)+(G16&lt;H16)+(I16&lt;J16)+(K16&lt;L16)+(M16&lt;N16)</f>
        <v>3</v>
      </c>
    </row>
    <row r="17" spans="1:17" ht="12">
      <c r="A17" s="82">
        <f>A3</f>
        <v>2</v>
      </c>
      <c r="B17" s="83">
        <f>A8</f>
        <v>7</v>
      </c>
      <c r="C17" s="84" t="str">
        <f>C3</f>
        <v>Théo Ruffieux</v>
      </c>
      <c r="D17" s="85" t="str">
        <f>C8</f>
        <v>Antoine Magnin</v>
      </c>
      <c r="E17" s="86">
        <v>1</v>
      </c>
      <c r="F17" s="87">
        <v>11</v>
      </c>
      <c r="G17" s="86">
        <v>11</v>
      </c>
      <c r="H17" s="87">
        <v>5</v>
      </c>
      <c r="I17" s="86">
        <v>9</v>
      </c>
      <c r="J17" s="88">
        <v>11</v>
      </c>
      <c r="K17" s="89">
        <v>7</v>
      </c>
      <c r="L17" s="76">
        <v>11</v>
      </c>
      <c r="M17" s="89"/>
      <c r="N17" s="76"/>
      <c r="O17" s="79" t="str">
        <f t="shared" si="1"/>
        <v>Antoine Magnin</v>
      </c>
      <c r="P17" s="90">
        <f t="shared" si="2"/>
        <v>1</v>
      </c>
      <c r="Q17" s="81">
        <f t="shared" si="3"/>
        <v>3</v>
      </c>
    </row>
    <row r="18" spans="1:17" ht="12">
      <c r="A18" s="82">
        <f>A4</f>
        <v>3</v>
      </c>
      <c r="B18" s="83">
        <f>A7</f>
        <v>6</v>
      </c>
      <c r="C18" s="84" t="str">
        <f>C4</f>
        <v>Nicolas Simonet</v>
      </c>
      <c r="D18" s="85" t="str">
        <f>C7</f>
        <v>Jessica Moduli</v>
      </c>
      <c r="E18" s="86">
        <v>11</v>
      </c>
      <c r="F18" s="87">
        <v>3</v>
      </c>
      <c r="G18" s="86">
        <v>11</v>
      </c>
      <c r="H18" s="87">
        <v>0</v>
      </c>
      <c r="I18" s="86">
        <v>11</v>
      </c>
      <c r="J18" s="88">
        <v>3</v>
      </c>
      <c r="K18" s="89"/>
      <c r="L18" s="76"/>
      <c r="M18" s="89"/>
      <c r="N18" s="76"/>
      <c r="O18" s="79" t="str">
        <f t="shared" si="1"/>
        <v>Nicolas Simonet</v>
      </c>
      <c r="P18" s="90">
        <f t="shared" si="2"/>
        <v>3</v>
      </c>
      <c r="Q18" s="81">
        <f t="shared" si="3"/>
        <v>0</v>
      </c>
    </row>
    <row r="19" spans="1:17" ht="12.75" thickBot="1">
      <c r="A19" s="91">
        <f>A5</f>
        <v>4</v>
      </c>
      <c r="B19" s="92">
        <f>A6</f>
        <v>5</v>
      </c>
      <c r="C19" s="93" t="str">
        <f>C5</f>
        <v>Sascha Meier</v>
      </c>
      <c r="D19" s="94" t="str">
        <f>C6</f>
        <v>Adriana Marty</v>
      </c>
      <c r="E19" s="95">
        <v>11</v>
      </c>
      <c r="F19" s="96">
        <v>3</v>
      </c>
      <c r="G19" s="95">
        <v>11</v>
      </c>
      <c r="H19" s="96">
        <v>0</v>
      </c>
      <c r="I19" s="95">
        <v>11</v>
      </c>
      <c r="J19" s="97">
        <v>5</v>
      </c>
      <c r="K19" s="98"/>
      <c r="L19" s="97"/>
      <c r="M19" s="98"/>
      <c r="N19" s="97"/>
      <c r="O19" s="99" t="str">
        <f t="shared" si="1"/>
        <v>Sascha Meier</v>
      </c>
      <c r="P19" s="100">
        <f t="shared" si="2"/>
        <v>3</v>
      </c>
      <c r="Q19" s="101">
        <f t="shared" si="3"/>
        <v>0</v>
      </c>
    </row>
    <row r="20" spans="1:17" ht="12">
      <c r="A20" s="70">
        <f>A5</f>
        <v>4</v>
      </c>
      <c r="B20" s="71">
        <f>A9</f>
        <v>8</v>
      </c>
      <c r="C20" s="72" t="str">
        <f>C5</f>
        <v>Sascha Meier</v>
      </c>
      <c r="D20" s="73" t="str">
        <f>C9</f>
        <v>Nathan Bourquenoud</v>
      </c>
      <c r="E20" s="86">
        <v>5</v>
      </c>
      <c r="F20" s="87">
        <v>11</v>
      </c>
      <c r="G20" s="86">
        <v>11</v>
      </c>
      <c r="H20" s="87">
        <v>6</v>
      </c>
      <c r="I20" s="86">
        <v>11</v>
      </c>
      <c r="J20" s="88">
        <v>6</v>
      </c>
      <c r="K20" s="77">
        <v>11</v>
      </c>
      <c r="L20" s="78">
        <v>7</v>
      </c>
      <c r="M20" s="77"/>
      <c r="N20" s="78"/>
      <c r="O20" s="79" t="str">
        <f t="shared" si="1"/>
        <v>Sascha Meier</v>
      </c>
      <c r="P20" s="90">
        <f t="shared" si="2"/>
        <v>3</v>
      </c>
      <c r="Q20" s="81">
        <f t="shared" si="3"/>
        <v>1</v>
      </c>
    </row>
    <row r="21" spans="1:17" ht="12">
      <c r="A21" s="82">
        <f>A4</f>
        <v>3</v>
      </c>
      <c r="B21" s="83">
        <f>A6</f>
        <v>5</v>
      </c>
      <c r="C21" s="84" t="str">
        <f>C4</f>
        <v>Nicolas Simonet</v>
      </c>
      <c r="D21" s="85" t="str">
        <f>C6</f>
        <v>Adriana Marty</v>
      </c>
      <c r="E21" s="74">
        <v>11</v>
      </c>
      <c r="F21" s="75">
        <v>3</v>
      </c>
      <c r="G21" s="74">
        <v>11</v>
      </c>
      <c r="H21" s="75">
        <v>1</v>
      </c>
      <c r="I21" s="74">
        <v>11</v>
      </c>
      <c r="J21" s="76">
        <v>1</v>
      </c>
      <c r="K21" s="89"/>
      <c r="L21" s="76"/>
      <c r="M21" s="89"/>
      <c r="N21" s="76"/>
      <c r="O21" s="79" t="str">
        <f t="shared" si="1"/>
        <v>Nicolas Simonet</v>
      </c>
      <c r="P21" s="90">
        <f t="shared" si="2"/>
        <v>3</v>
      </c>
      <c r="Q21" s="81">
        <f t="shared" si="3"/>
        <v>0</v>
      </c>
    </row>
    <row r="22" spans="1:17" ht="12">
      <c r="A22" s="82">
        <f>A3</f>
        <v>2</v>
      </c>
      <c r="B22" s="83">
        <f>A7</f>
        <v>6</v>
      </c>
      <c r="C22" s="84" t="str">
        <f>C3</f>
        <v>Théo Ruffieux</v>
      </c>
      <c r="D22" s="85" t="str">
        <f>C7</f>
        <v>Jessica Moduli</v>
      </c>
      <c r="E22" s="86">
        <v>11</v>
      </c>
      <c r="F22" s="87">
        <v>1</v>
      </c>
      <c r="G22" s="86">
        <v>11</v>
      </c>
      <c r="H22" s="87">
        <v>6</v>
      </c>
      <c r="I22" s="86">
        <v>11</v>
      </c>
      <c r="J22" s="88">
        <v>7</v>
      </c>
      <c r="K22" s="89"/>
      <c r="L22" s="76"/>
      <c r="M22" s="89"/>
      <c r="N22" s="76"/>
      <c r="O22" s="79" t="str">
        <f t="shared" si="1"/>
        <v>Théo Ruffieux</v>
      </c>
      <c r="P22" s="90">
        <f t="shared" si="2"/>
        <v>3</v>
      </c>
      <c r="Q22" s="81">
        <f t="shared" si="3"/>
        <v>0</v>
      </c>
    </row>
    <row r="23" spans="1:17" ht="12.75" thickBot="1">
      <c r="A23" s="91">
        <f>A2</f>
        <v>1</v>
      </c>
      <c r="B23" s="92">
        <f>A8</f>
        <v>7</v>
      </c>
      <c r="C23" s="93" t="str">
        <f>C2</f>
        <v>Dylan Gaille</v>
      </c>
      <c r="D23" s="94" t="str">
        <f>C8</f>
        <v>Antoine Magnin</v>
      </c>
      <c r="E23" s="95">
        <v>11</v>
      </c>
      <c r="F23" s="96">
        <v>9</v>
      </c>
      <c r="G23" s="95">
        <v>11</v>
      </c>
      <c r="H23" s="96">
        <v>4</v>
      </c>
      <c r="I23" s="95">
        <v>11</v>
      </c>
      <c r="J23" s="97">
        <v>2</v>
      </c>
      <c r="K23" s="98"/>
      <c r="L23" s="97"/>
      <c r="M23" s="98"/>
      <c r="N23" s="97"/>
      <c r="O23" s="99" t="str">
        <f t="shared" si="1"/>
        <v>Dylan Gaille</v>
      </c>
      <c r="P23" s="100">
        <f t="shared" si="2"/>
        <v>3</v>
      </c>
      <c r="Q23" s="101">
        <f t="shared" si="3"/>
        <v>0</v>
      </c>
    </row>
    <row r="24" spans="1:17" ht="12">
      <c r="A24" s="70">
        <f>A8</f>
        <v>7</v>
      </c>
      <c r="B24" s="71">
        <f>A9</f>
        <v>8</v>
      </c>
      <c r="C24" s="72" t="str">
        <f>C8</f>
        <v>Antoine Magnin</v>
      </c>
      <c r="D24" s="73" t="str">
        <f>C9</f>
        <v>Nathan Bourquenoud</v>
      </c>
      <c r="E24" s="74">
        <v>6</v>
      </c>
      <c r="F24" s="75">
        <v>11</v>
      </c>
      <c r="G24" s="74">
        <v>5</v>
      </c>
      <c r="H24" s="75">
        <v>11</v>
      </c>
      <c r="I24" s="74">
        <v>12</v>
      </c>
      <c r="J24" s="76">
        <v>14</v>
      </c>
      <c r="K24" s="77"/>
      <c r="L24" s="78"/>
      <c r="M24" s="77"/>
      <c r="N24" s="78"/>
      <c r="O24" s="79" t="str">
        <f t="shared" si="1"/>
        <v>Nathan Bourquenoud</v>
      </c>
      <c r="P24" s="90">
        <f t="shared" si="2"/>
        <v>0</v>
      </c>
      <c r="Q24" s="81">
        <f t="shared" si="3"/>
        <v>3</v>
      </c>
    </row>
    <row r="25" spans="1:17" ht="12">
      <c r="A25" s="82">
        <f>A4</f>
        <v>3</v>
      </c>
      <c r="B25" s="83">
        <f>A5</f>
        <v>4</v>
      </c>
      <c r="C25" s="84" t="str">
        <f>C4</f>
        <v>Nicolas Simonet</v>
      </c>
      <c r="D25" s="85" t="str">
        <f>C5</f>
        <v>Sascha Meier</v>
      </c>
      <c r="E25" s="86">
        <v>11</v>
      </c>
      <c r="F25" s="87">
        <v>3</v>
      </c>
      <c r="G25" s="86">
        <v>14</v>
      </c>
      <c r="H25" s="87">
        <v>12</v>
      </c>
      <c r="I25" s="86">
        <v>11</v>
      </c>
      <c r="J25" s="88">
        <v>9</v>
      </c>
      <c r="K25" s="89"/>
      <c r="L25" s="76"/>
      <c r="M25" s="89"/>
      <c r="N25" s="76"/>
      <c r="O25" s="79" t="str">
        <f t="shared" si="1"/>
        <v>Nicolas Simonet</v>
      </c>
      <c r="P25" s="90">
        <f t="shared" si="2"/>
        <v>3</v>
      </c>
      <c r="Q25" s="81">
        <f t="shared" si="3"/>
        <v>0</v>
      </c>
    </row>
    <row r="26" spans="1:17" ht="12">
      <c r="A26" s="82">
        <f>A3</f>
        <v>2</v>
      </c>
      <c r="B26" s="83">
        <f>A6</f>
        <v>5</v>
      </c>
      <c r="C26" s="84" t="str">
        <f>C3</f>
        <v>Théo Ruffieux</v>
      </c>
      <c r="D26" s="85" t="str">
        <f>C6</f>
        <v>Adriana Marty</v>
      </c>
      <c r="E26" s="74">
        <v>11</v>
      </c>
      <c r="F26" s="75">
        <v>7</v>
      </c>
      <c r="G26" s="74">
        <v>2</v>
      </c>
      <c r="H26" s="75">
        <v>11</v>
      </c>
      <c r="I26" s="74">
        <v>11</v>
      </c>
      <c r="J26" s="76">
        <v>6</v>
      </c>
      <c r="K26" s="89">
        <v>9</v>
      </c>
      <c r="L26" s="76">
        <v>11</v>
      </c>
      <c r="M26" s="89">
        <v>11</v>
      </c>
      <c r="N26" s="76">
        <v>13</v>
      </c>
      <c r="O26" s="79" t="str">
        <f t="shared" si="1"/>
        <v>Adriana Marty</v>
      </c>
      <c r="P26" s="90">
        <f t="shared" si="2"/>
        <v>2</v>
      </c>
      <c r="Q26" s="81">
        <f t="shared" si="3"/>
        <v>3</v>
      </c>
    </row>
    <row r="27" spans="1:17" ht="12.75" thickBot="1">
      <c r="A27" s="91">
        <f>A2</f>
        <v>1</v>
      </c>
      <c r="B27" s="92">
        <f>A7</f>
        <v>6</v>
      </c>
      <c r="C27" s="93" t="str">
        <f>C2</f>
        <v>Dylan Gaille</v>
      </c>
      <c r="D27" s="94" t="str">
        <f>C7</f>
        <v>Jessica Moduli</v>
      </c>
      <c r="E27" s="95">
        <v>11</v>
      </c>
      <c r="F27" s="96">
        <v>7</v>
      </c>
      <c r="G27" s="95">
        <v>11</v>
      </c>
      <c r="H27" s="96">
        <v>8</v>
      </c>
      <c r="I27" s="95">
        <v>11</v>
      </c>
      <c r="J27" s="97">
        <v>6</v>
      </c>
      <c r="K27" s="98"/>
      <c r="L27" s="97"/>
      <c r="M27" s="98"/>
      <c r="N27" s="97"/>
      <c r="O27" s="99" t="str">
        <f t="shared" si="1"/>
        <v>Dylan Gaille</v>
      </c>
      <c r="P27" s="100">
        <f t="shared" si="2"/>
        <v>3</v>
      </c>
      <c r="Q27" s="101">
        <f t="shared" si="3"/>
        <v>0</v>
      </c>
    </row>
    <row r="28" spans="1:19" ht="12">
      <c r="A28" s="70">
        <f>A4</f>
        <v>3</v>
      </c>
      <c r="B28" s="71">
        <f>A9</f>
        <v>8</v>
      </c>
      <c r="C28" s="72" t="str">
        <f>C4</f>
        <v>Nicolas Simonet</v>
      </c>
      <c r="D28" s="73" t="str">
        <f>C9</f>
        <v>Nathan Bourquenoud</v>
      </c>
      <c r="E28" s="86">
        <v>11</v>
      </c>
      <c r="F28" s="87">
        <v>0</v>
      </c>
      <c r="G28" s="86">
        <v>11</v>
      </c>
      <c r="H28" s="87">
        <v>0</v>
      </c>
      <c r="I28" s="86">
        <v>11</v>
      </c>
      <c r="J28" s="88">
        <v>5</v>
      </c>
      <c r="K28" s="77"/>
      <c r="L28" s="78"/>
      <c r="M28" s="77"/>
      <c r="N28" s="78"/>
      <c r="O28" s="79" t="str">
        <f t="shared" si="1"/>
        <v>Nicolas Simonet</v>
      </c>
      <c r="P28" s="90">
        <f t="shared" si="2"/>
        <v>3</v>
      </c>
      <c r="Q28" s="81">
        <f t="shared" si="3"/>
        <v>0</v>
      </c>
      <c r="S28" s="10"/>
    </row>
    <row r="29" spans="1:19" ht="12">
      <c r="A29" s="82">
        <f>A3</f>
        <v>2</v>
      </c>
      <c r="B29" s="83">
        <f>A5</f>
        <v>4</v>
      </c>
      <c r="C29" s="84" t="str">
        <f>C3</f>
        <v>Théo Ruffieux</v>
      </c>
      <c r="D29" s="85" t="str">
        <f>C5</f>
        <v>Sascha Meier</v>
      </c>
      <c r="E29" s="86">
        <v>9</v>
      </c>
      <c r="F29" s="87">
        <v>11</v>
      </c>
      <c r="G29" s="86">
        <v>7</v>
      </c>
      <c r="H29" s="87">
        <v>11</v>
      </c>
      <c r="I29" s="86">
        <v>3</v>
      </c>
      <c r="J29" s="88">
        <v>11</v>
      </c>
      <c r="K29" s="89"/>
      <c r="L29" s="76"/>
      <c r="M29" s="89"/>
      <c r="N29" s="76"/>
      <c r="O29" s="79" t="str">
        <f t="shared" si="1"/>
        <v>Sascha Meier</v>
      </c>
      <c r="P29" s="90">
        <f t="shared" si="2"/>
        <v>0</v>
      </c>
      <c r="Q29" s="81">
        <f t="shared" si="3"/>
        <v>3</v>
      </c>
      <c r="S29" s="10"/>
    </row>
    <row r="30" spans="1:19" ht="12">
      <c r="A30" s="82">
        <f>A2</f>
        <v>1</v>
      </c>
      <c r="B30" s="83">
        <f>A6</f>
        <v>5</v>
      </c>
      <c r="C30" s="84" t="str">
        <f>C2</f>
        <v>Dylan Gaille</v>
      </c>
      <c r="D30" s="85" t="str">
        <f>C6</f>
        <v>Adriana Marty</v>
      </c>
      <c r="E30" s="74">
        <v>11</v>
      </c>
      <c r="F30" s="75">
        <v>2</v>
      </c>
      <c r="G30" s="74">
        <v>11</v>
      </c>
      <c r="H30" s="75">
        <v>1</v>
      </c>
      <c r="I30" s="74">
        <v>11</v>
      </c>
      <c r="J30" s="76">
        <v>3</v>
      </c>
      <c r="K30" s="89"/>
      <c r="L30" s="76"/>
      <c r="M30" s="89"/>
      <c r="N30" s="76"/>
      <c r="O30" s="79" t="str">
        <f t="shared" si="1"/>
        <v>Dylan Gaille</v>
      </c>
      <c r="P30" s="90">
        <f t="shared" si="2"/>
        <v>3</v>
      </c>
      <c r="Q30" s="81">
        <f t="shared" si="3"/>
        <v>0</v>
      </c>
      <c r="S30" s="10"/>
    </row>
    <row r="31" spans="1:19" ht="12.75" thickBot="1">
      <c r="A31" s="91">
        <f>A7</f>
        <v>6</v>
      </c>
      <c r="B31" s="92">
        <f>A8</f>
        <v>7</v>
      </c>
      <c r="C31" s="93" t="str">
        <f>C7</f>
        <v>Jessica Moduli</v>
      </c>
      <c r="D31" s="94" t="str">
        <f>C8</f>
        <v>Antoine Magnin</v>
      </c>
      <c r="E31" s="95">
        <v>3</v>
      </c>
      <c r="F31" s="96">
        <v>11</v>
      </c>
      <c r="G31" s="95">
        <v>11</v>
      </c>
      <c r="H31" s="96">
        <v>6</v>
      </c>
      <c r="I31" s="95">
        <v>6</v>
      </c>
      <c r="J31" s="97">
        <v>11</v>
      </c>
      <c r="K31" s="98">
        <v>6</v>
      </c>
      <c r="L31" s="97">
        <v>11</v>
      </c>
      <c r="M31" s="98"/>
      <c r="N31" s="97"/>
      <c r="O31" s="99" t="str">
        <f t="shared" si="1"/>
        <v>Antoine Magnin</v>
      </c>
      <c r="P31" s="100">
        <f t="shared" si="2"/>
        <v>1</v>
      </c>
      <c r="Q31" s="101">
        <f t="shared" si="3"/>
        <v>3</v>
      </c>
      <c r="S31" s="10"/>
    </row>
    <row r="32" spans="1:19" ht="12">
      <c r="A32" s="70">
        <f>A7</f>
        <v>6</v>
      </c>
      <c r="B32" s="71">
        <f>A9</f>
        <v>8</v>
      </c>
      <c r="C32" s="72" t="str">
        <f>C7</f>
        <v>Jessica Moduli</v>
      </c>
      <c r="D32" s="73" t="str">
        <f>C9</f>
        <v>Nathan Bourquenoud</v>
      </c>
      <c r="E32" s="74">
        <v>7</v>
      </c>
      <c r="F32" s="75">
        <v>11</v>
      </c>
      <c r="G32" s="74">
        <v>3</v>
      </c>
      <c r="H32" s="75">
        <v>11</v>
      </c>
      <c r="I32" s="74">
        <v>5</v>
      </c>
      <c r="J32" s="76">
        <v>11</v>
      </c>
      <c r="K32" s="77"/>
      <c r="L32" s="78"/>
      <c r="M32" s="77"/>
      <c r="N32" s="78"/>
      <c r="O32" s="79" t="str">
        <f t="shared" si="1"/>
        <v>Nathan Bourquenoud</v>
      </c>
      <c r="P32" s="90">
        <f t="shared" si="2"/>
        <v>0</v>
      </c>
      <c r="Q32" s="81">
        <f t="shared" si="3"/>
        <v>3</v>
      </c>
      <c r="S32" s="10"/>
    </row>
    <row r="33" spans="1:19" ht="12">
      <c r="A33" s="82">
        <f>A3</f>
        <v>2</v>
      </c>
      <c r="B33" s="83">
        <f>A4</f>
        <v>3</v>
      </c>
      <c r="C33" s="84" t="str">
        <f>C3</f>
        <v>Théo Ruffieux</v>
      </c>
      <c r="D33" s="85" t="str">
        <f>C4</f>
        <v>Nicolas Simonet</v>
      </c>
      <c r="E33" s="86">
        <v>1</v>
      </c>
      <c r="F33" s="87">
        <v>11</v>
      </c>
      <c r="G33" s="86">
        <v>1</v>
      </c>
      <c r="H33" s="87">
        <v>11</v>
      </c>
      <c r="I33" s="86">
        <v>4</v>
      </c>
      <c r="J33" s="88">
        <v>11</v>
      </c>
      <c r="K33" s="89"/>
      <c r="L33" s="76"/>
      <c r="M33" s="89"/>
      <c r="N33" s="76"/>
      <c r="O33" s="79" t="str">
        <f t="shared" si="1"/>
        <v>Nicolas Simonet</v>
      </c>
      <c r="P33" s="90">
        <f t="shared" si="2"/>
        <v>0</v>
      </c>
      <c r="Q33" s="81">
        <f t="shared" si="3"/>
        <v>3</v>
      </c>
      <c r="S33" s="10"/>
    </row>
    <row r="34" spans="1:19" ht="12">
      <c r="A34" s="82">
        <f>A2</f>
        <v>1</v>
      </c>
      <c r="B34" s="83">
        <f>A5</f>
        <v>4</v>
      </c>
      <c r="C34" s="84" t="str">
        <f>C2</f>
        <v>Dylan Gaille</v>
      </c>
      <c r="D34" s="85" t="str">
        <f>C5</f>
        <v>Sascha Meier</v>
      </c>
      <c r="E34" s="74">
        <v>11</v>
      </c>
      <c r="F34" s="75">
        <v>5</v>
      </c>
      <c r="G34" s="74">
        <v>8</v>
      </c>
      <c r="H34" s="75">
        <v>11</v>
      </c>
      <c r="I34" s="74">
        <v>6</v>
      </c>
      <c r="J34" s="76">
        <v>11</v>
      </c>
      <c r="K34" s="89">
        <v>9</v>
      </c>
      <c r="L34" s="76">
        <v>11</v>
      </c>
      <c r="M34" s="89"/>
      <c r="N34" s="76"/>
      <c r="O34" s="79" t="str">
        <f t="shared" si="1"/>
        <v>Sascha Meier</v>
      </c>
      <c r="P34" s="90">
        <f t="shared" si="2"/>
        <v>1</v>
      </c>
      <c r="Q34" s="81">
        <f t="shared" si="3"/>
        <v>3</v>
      </c>
      <c r="S34" s="10"/>
    </row>
    <row r="35" spans="1:19" ht="12.75" thickBot="1">
      <c r="A35" s="91">
        <f>A6</f>
        <v>5</v>
      </c>
      <c r="B35" s="92">
        <f>A8</f>
        <v>7</v>
      </c>
      <c r="C35" s="93" t="str">
        <f>C6</f>
        <v>Adriana Marty</v>
      </c>
      <c r="D35" s="94" t="str">
        <f>C8</f>
        <v>Antoine Magnin</v>
      </c>
      <c r="E35" s="95">
        <v>5</v>
      </c>
      <c r="F35" s="96">
        <v>11</v>
      </c>
      <c r="G35" s="95">
        <v>11</v>
      </c>
      <c r="H35" s="96">
        <v>13</v>
      </c>
      <c r="I35" s="95">
        <v>6</v>
      </c>
      <c r="J35" s="97">
        <v>11</v>
      </c>
      <c r="K35" s="98"/>
      <c r="L35" s="97"/>
      <c r="M35" s="98"/>
      <c r="N35" s="97"/>
      <c r="O35" s="99" t="str">
        <f t="shared" si="1"/>
        <v>Antoine Magnin</v>
      </c>
      <c r="P35" s="100">
        <f t="shared" si="2"/>
        <v>0</v>
      </c>
      <c r="Q35" s="101">
        <f t="shared" si="3"/>
        <v>3</v>
      </c>
      <c r="S35" s="10"/>
    </row>
    <row r="36" spans="1:17" ht="12">
      <c r="A36" s="70">
        <f>A3</f>
        <v>2</v>
      </c>
      <c r="B36" s="71">
        <f>A9</f>
        <v>8</v>
      </c>
      <c r="C36" s="72" t="str">
        <f>C3</f>
        <v>Théo Ruffieux</v>
      </c>
      <c r="D36" s="73" t="str">
        <f>C9</f>
        <v>Nathan Bourquenoud</v>
      </c>
      <c r="E36" s="86">
        <v>4</v>
      </c>
      <c r="F36" s="87">
        <v>11</v>
      </c>
      <c r="G36" s="86">
        <v>5</v>
      </c>
      <c r="H36" s="87">
        <v>11</v>
      </c>
      <c r="I36" s="86">
        <v>10</v>
      </c>
      <c r="J36" s="88">
        <v>12</v>
      </c>
      <c r="K36" s="77"/>
      <c r="L36" s="78"/>
      <c r="M36" s="77"/>
      <c r="N36" s="78"/>
      <c r="O36" s="79" t="str">
        <f t="shared" si="1"/>
        <v>Nathan Bourquenoud</v>
      </c>
      <c r="P36" s="90">
        <f t="shared" si="2"/>
        <v>0</v>
      </c>
      <c r="Q36" s="81">
        <f t="shared" si="3"/>
        <v>3</v>
      </c>
    </row>
    <row r="37" spans="1:17" ht="12">
      <c r="A37" s="82">
        <f>A2</f>
        <v>1</v>
      </c>
      <c r="B37" s="83">
        <f>A4</f>
        <v>3</v>
      </c>
      <c r="C37" s="84" t="str">
        <f>C2</f>
        <v>Dylan Gaille</v>
      </c>
      <c r="D37" s="85" t="str">
        <f>C4</f>
        <v>Nicolas Simonet</v>
      </c>
      <c r="E37" s="74">
        <v>8</v>
      </c>
      <c r="F37" s="75">
        <v>11</v>
      </c>
      <c r="G37" s="74">
        <v>5</v>
      </c>
      <c r="H37" s="75">
        <v>11</v>
      </c>
      <c r="I37" s="74">
        <v>2</v>
      </c>
      <c r="J37" s="76">
        <v>11</v>
      </c>
      <c r="K37" s="89"/>
      <c r="L37" s="76"/>
      <c r="M37" s="89"/>
      <c r="N37" s="76"/>
      <c r="O37" s="79" t="str">
        <f t="shared" si="1"/>
        <v>Nicolas Simonet</v>
      </c>
      <c r="P37" s="90">
        <f t="shared" si="2"/>
        <v>0</v>
      </c>
      <c r="Q37" s="81">
        <f t="shared" si="3"/>
        <v>3</v>
      </c>
    </row>
    <row r="38" spans="1:17" ht="12">
      <c r="A38" s="82">
        <f>A5</f>
        <v>4</v>
      </c>
      <c r="B38" s="83">
        <f>A8</f>
        <v>7</v>
      </c>
      <c r="C38" s="84" t="str">
        <f>C5</f>
        <v>Sascha Meier</v>
      </c>
      <c r="D38" s="85" t="str">
        <f>C8</f>
        <v>Antoine Magnin</v>
      </c>
      <c r="E38" s="86">
        <v>11</v>
      </c>
      <c r="F38" s="87">
        <v>6</v>
      </c>
      <c r="G38" s="86">
        <v>11</v>
      </c>
      <c r="H38" s="87">
        <v>4</v>
      </c>
      <c r="I38" s="86">
        <v>11</v>
      </c>
      <c r="J38" s="88">
        <v>5</v>
      </c>
      <c r="K38" s="89"/>
      <c r="L38" s="76"/>
      <c r="M38" s="89"/>
      <c r="N38" s="76"/>
      <c r="O38" s="79" t="str">
        <f t="shared" si="1"/>
        <v>Sascha Meier</v>
      </c>
      <c r="P38" s="90">
        <f t="shared" si="2"/>
        <v>3</v>
      </c>
      <c r="Q38" s="81">
        <f t="shared" si="3"/>
        <v>0</v>
      </c>
    </row>
    <row r="39" spans="1:17" ht="12.75" thickBot="1">
      <c r="A39" s="91">
        <f>A6</f>
        <v>5</v>
      </c>
      <c r="B39" s="92">
        <f>A7</f>
        <v>6</v>
      </c>
      <c r="C39" s="93" t="str">
        <f>C6</f>
        <v>Adriana Marty</v>
      </c>
      <c r="D39" s="94" t="str">
        <f>C7</f>
        <v>Jessica Moduli</v>
      </c>
      <c r="E39" s="95">
        <v>7</v>
      </c>
      <c r="F39" s="96">
        <v>11</v>
      </c>
      <c r="G39" s="95">
        <v>11</v>
      </c>
      <c r="H39" s="96">
        <v>8</v>
      </c>
      <c r="I39" s="95">
        <v>11</v>
      </c>
      <c r="J39" s="97">
        <v>9</v>
      </c>
      <c r="K39" s="98">
        <v>11</v>
      </c>
      <c r="L39" s="97">
        <v>9</v>
      </c>
      <c r="M39" s="98"/>
      <c r="N39" s="97"/>
      <c r="O39" s="99" t="str">
        <f t="shared" si="1"/>
        <v>Adriana Marty</v>
      </c>
      <c r="P39" s="100">
        <f t="shared" si="2"/>
        <v>3</v>
      </c>
      <c r="Q39" s="101">
        <f t="shared" si="3"/>
        <v>1</v>
      </c>
    </row>
    <row r="40" spans="1:17" ht="12">
      <c r="A40" s="70">
        <f>A6</f>
        <v>5</v>
      </c>
      <c r="B40" s="71">
        <f>A9</f>
        <v>8</v>
      </c>
      <c r="C40" s="72" t="str">
        <f>C6</f>
        <v>Adriana Marty</v>
      </c>
      <c r="D40" s="73" t="str">
        <f>C9</f>
        <v>Nathan Bourquenoud</v>
      </c>
      <c r="E40" s="74">
        <v>3</v>
      </c>
      <c r="F40" s="75">
        <v>11</v>
      </c>
      <c r="G40" s="74">
        <v>4</v>
      </c>
      <c r="H40" s="75">
        <v>11</v>
      </c>
      <c r="I40" s="74">
        <v>6</v>
      </c>
      <c r="J40" s="76">
        <v>11</v>
      </c>
      <c r="K40" s="77"/>
      <c r="L40" s="78"/>
      <c r="M40" s="77"/>
      <c r="N40" s="78"/>
      <c r="O40" s="79" t="str">
        <f t="shared" si="1"/>
        <v>Nathan Bourquenoud</v>
      </c>
      <c r="P40" s="90">
        <f t="shared" si="2"/>
        <v>0</v>
      </c>
      <c r="Q40" s="81">
        <f t="shared" si="3"/>
        <v>3</v>
      </c>
    </row>
    <row r="41" spans="1:17" ht="12">
      <c r="A41" s="82">
        <f>A2</f>
        <v>1</v>
      </c>
      <c r="B41" s="83">
        <f>A3</f>
        <v>2</v>
      </c>
      <c r="C41" s="84" t="str">
        <f>C2</f>
        <v>Dylan Gaille</v>
      </c>
      <c r="D41" s="85" t="str">
        <f>C3</f>
        <v>Théo Ruffieux</v>
      </c>
      <c r="E41" s="86">
        <v>11</v>
      </c>
      <c r="F41" s="87">
        <v>4</v>
      </c>
      <c r="G41" s="86">
        <v>11</v>
      </c>
      <c r="H41" s="87">
        <v>4</v>
      </c>
      <c r="I41" s="86">
        <v>11</v>
      </c>
      <c r="J41" s="88">
        <v>6</v>
      </c>
      <c r="K41" s="89"/>
      <c r="L41" s="76"/>
      <c r="M41" s="89"/>
      <c r="N41" s="76"/>
      <c r="O41" s="79" t="str">
        <f t="shared" si="1"/>
        <v>Dylan Gaille</v>
      </c>
      <c r="P41" s="90">
        <f t="shared" si="2"/>
        <v>3</v>
      </c>
      <c r="Q41" s="81">
        <f t="shared" si="3"/>
        <v>0</v>
      </c>
    </row>
    <row r="42" spans="1:17" ht="12">
      <c r="A42" s="82">
        <f>A4</f>
        <v>3</v>
      </c>
      <c r="B42" s="83">
        <f>A8</f>
        <v>7</v>
      </c>
      <c r="C42" s="84" t="str">
        <f>C4</f>
        <v>Nicolas Simonet</v>
      </c>
      <c r="D42" s="85" t="str">
        <f>C8</f>
        <v>Antoine Magnin</v>
      </c>
      <c r="E42" s="74">
        <v>11</v>
      </c>
      <c r="F42" s="75">
        <v>4</v>
      </c>
      <c r="G42" s="74">
        <v>11</v>
      </c>
      <c r="H42" s="75">
        <v>6</v>
      </c>
      <c r="I42" s="74">
        <v>11</v>
      </c>
      <c r="J42" s="76">
        <v>3</v>
      </c>
      <c r="K42" s="89"/>
      <c r="L42" s="76"/>
      <c r="M42" s="89"/>
      <c r="N42" s="76"/>
      <c r="O42" s="79" t="str">
        <f t="shared" si="1"/>
        <v>Nicolas Simonet</v>
      </c>
      <c r="P42" s="90">
        <f t="shared" si="2"/>
        <v>3</v>
      </c>
      <c r="Q42" s="81">
        <f t="shared" si="3"/>
        <v>0</v>
      </c>
    </row>
    <row r="43" spans="1:17" ht="12.75" thickBot="1">
      <c r="A43" s="102">
        <f>A5</f>
        <v>4</v>
      </c>
      <c r="B43" s="103">
        <f>A7</f>
        <v>6</v>
      </c>
      <c r="C43" s="104" t="str">
        <f>C5</f>
        <v>Sascha Meier</v>
      </c>
      <c r="D43" s="105" t="str">
        <f>C7</f>
        <v>Jessica Moduli</v>
      </c>
      <c r="E43" s="106">
        <v>11</v>
      </c>
      <c r="F43" s="107">
        <v>9</v>
      </c>
      <c r="G43" s="106">
        <v>11</v>
      </c>
      <c r="H43" s="107">
        <v>2</v>
      </c>
      <c r="I43" s="106">
        <v>11</v>
      </c>
      <c r="J43" s="108">
        <v>3</v>
      </c>
      <c r="K43" s="109"/>
      <c r="L43" s="110"/>
      <c r="M43" s="109"/>
      <c r="N43" s="110"/>
      <c r="O43" s="111" t="str">
        <f t="shared" si="1"/>
        <v>Sascha Meier</v>
      </c>
      <c r="P43" s="112">
        <f t="shared" si="2"/>
        <v>3</v>
      </c>
      <c r="Q43" s="113">
        <f t="shared" si="3"/>
        <v>0</v>
      </c>
    </row>
    <row r="44" spans="1:17" ht="1.5" customHeight="1" hidden="1" thickTop="1">
      <c r="A44" s="11"/>
      <c r="P44" s="2"/>
      <c r="Q44" s="2"/>
    </row>
    <row r="45" spans="1:17" s="12" customFormat="1" ht="1.5" customHeight="1" hidden="1">
      <c r="A45" s="16"/>
      <c r="B45" s="16"/>
      <c r="C45" s="17"/>
      <c r="D45" s="17"/>
      <c r="E45" s="16"/>
      <c r="F45" s="18"/>
      <c r="G45" s="19"/>
      <c r="H45" s="19"/>
      <c r="P45" s="13"/>
      <c r="Q45" s="13"/>
    </row>
    <row r="46" spans="1:17" s="14" customFormat="1" ht="1.5" customHeight="1" hidden="1">
      <c r="A46" s="20"/>
      <c r="B46" s="20"/>
      <c r="C46" s="21"/>
      <c r="D46" s="21"/>
      <c r="E46" s="22"/>
      <c r="F46" s="22"/>
      <c r="G46" s="23"/>
      <c r="H46" s="23"/>
      <c r="P46" s="15"/>
      <c r="Q46" s="15"/>
    </row>
    <row r="47" spans="1:17" s="14" customFormat="1" ht="1.5" customHeight="1" hidden="1">
      <c r="A47" s="20"/>
      <c r="B47" s="20"/>
      <c r="C47" s="21"/>
      <c r="D47" s="21"/>
      <c r="E47" s="22"/>
      <c r="F47" s="22"/>
      <c r="G47" s="23"/>
      <c r="H47" s="23"/>
      <c r="P47" s="15"/>
      <c r="Q47" s="15"/>
    </row>
    <row r="48" spans="1:17" s="14" customFormat="1" ht="1.5" customHeight="1" hidden="1">
      <c r="A48" s="20"/>
      <c r="B48" s="20"/>
      <c r="C48" s="21"/>
      <c r="D48" s="21"/>
      <c r="E48" s="22"/>
      <c r="F48" s="22"/>
      <c r="G48" s="23"/>
      <c r="H48" s="23"/>
      <c r="P48" s="15"/>
      <c r="Q48" s="15"/>
    </row>
    <row r="49" spans="1:17" s="14" customFormat="1" ht="1.5" customHeight="1" hidden="1">
      <c r="A49" s="20"/>
      <c r="B49" s="20"/>
      <c r="C49" s="21"/>
      <c r="D49" s="21"/>
      <c r="E49" s="22"/>
      <c r="F49" s="22"/>
      <c r="G49" s="23"/>
      <c r="H49" s="23"/>
      <c r="J49" s="1"/>
      <c r="K49" s="1"/>
      <c r="L49" s="1"/>
      <c r="M49" s="1"/>
      <c r="N49" s="1"/>
      <c r="P49" s="15"/>
      <c r="Q49" s="15"/>
    </row>
    <row r="50" spans="1:17" s="14" customFormat="1" ht="1.5" customHeight="1" hidden="1">
      <c r="A50" s="20"/>
      <c r="B50" s="20"/>
      <c r="C50" s="21"/>
      <c r="D50" s="21"/>
      <c r="E50" s="22"/>
      <c r="F50" s="22"/>
      <c r="G50" s="23"/>
      <c r="H50" s="23"/>
      <c r="P50" s="15"/>
      <c r="Q50" s="15"/>
    </row>
    <row r="51" spans="1:17" s="14" customFormat="1" ht="1.5" customHeight="1" hidden="1">
      <c r="A51" s="20"/>
      <c r="B51" s="20"/>
      <c r="C51" s="21"/>
      <c r="D51" s="21"/>
      <c r="E51" s="22"/>
      <c r="F51" s="22"/>
      <c r="G51" s="23"/>
      <c r="H51" s="23"/>
      <c r="P51" s="15"/>
      <c r="Q51" s="15"/>
    </row>
    <row r="52" spans="1:17" s="14" customFormat="1" ht="1.5" customHeight="1" hidden="1">
      <c r="A52" s="20"/>
      <c r="B52" s="20"/>
      <c r="C52" s="21"/>
      <c r="D52" s="21"/>
      <c r="E52" s="22"/>
      <c r="F52" s="22"/>
      <c r="G52" s="23"/>
      <c r="H52" s="23"/>
      <c r="P52" s="15"/>
      <c r="Q52" s="15"/>
    </row>
    <row r="53" spans="1:17" s="14" customFormat="1" ht="1.5" customHeight="1" hidden="1">
      <c r="A53" s="20"/>
      <c r="B53" s="20"/>
      <c r="C53" s="21"/>
      <c r="D53" s="21"/>
      <c r="E53" s="22"/>
      <c r="F53" s="22"/>
      <c r="G53" s="23"/>
      <c r="H53" s="23"/>
      <c r="P53" s="15"/>
      <c r="Q53" s="15"/>
    </row>
    <row r="54" spans="1:17" ht="1.5" customHeight="1" hidden="1">
      <c r="A54" s="10"/>
      <c r="B54" s="10"/>
      <c r="C54" s="10"/>
      <c r="D54" s="10"/>
      <c r="E54" s="24"/>
      <c r="F54" s="24"/>
      <c r="G54" s="10"/>
      <c r="H54" s="10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31" t="s">
        <v>10</v>
      </c>
      <c r="B63" s="31"/>
      <c r="C63" s="32" t="s">
        <v>7</v>
      </c>
      <c r="D63" s="32" t="s">
        <v>3</v>
      </c>
      <c r="E63" s="31" t="s">
        <v>4</v>
      </c>
      <c r="F63" s="31"/>
      <c r="G63" s="127" t="s">
        <v>11</v>
      </c>
      <c r="H63" s="128"/>
      <c r="I63" s="127" t="s">
        <v>12</v>
      </c>
      <c r="J63" s="128"/>
      <c r="P63" s="2"/>
      <c r="Q63" s="2"/>
    </row>
    <row r="64" spans="1:17" ht="12">
      <c r="A64" s="129">
        <v>1</v>
      </c>
      <c r="B64" s="130"/>
      <c r="C64" s="63" t="s">
        <v>19</v>
      </c>
      <c r="D64" s="63" t="s">
        <v>20</v>
      </c>
      <c r="E64" s="64">
        <v>7</v>
      </c>
      <c r="F64" s="65"/>
      <c r="G64" s="122" t="s">
        <v>28</v>
      </c>
      <c r="H64" s="130"/>
      <c r="I64" s="122" t="s">
        <v>28</v>
      </c>
      <c r="J64" s="133"/>
      <c r="P64" s="2"/>
      <c r="Q64" s="2"/>
    </row>
    <row r="65" spans="1:17" ht="12">
      <c r="A65" s="125">
        <v>2</v>
      </c>
      <c r="B65" s="131"/>
      <c r="C65" s="63" t="s">
        <v>21</v>
      </c>
      <c r="D65" s="63" t="s">
        <v>20</v>
      </c>
      <c r="E65" s="64">
        <v>6</v>
      </c>
      <c r="F65" s="66"/>
      <c r="G65" s="116" t="s">
        <v>28</v>
      </c>
      <c r="H65" s="131"/>
      <c r="I65" s="116" t="s">
        <v>28</v>
      </c>
      <c r="J65" s="134"/>
      <c r="P65" s="2"/>
      <c r="Q65" s="2"/>
    </row>
    <row r="66" spans="1:17" ht="12">
      <c r="A66" s="125">
        <v>3</v>
      </c>
      <c r="B66" s="131"/>
      <c r="C66" s="63" t="s">
        <v>27</v>
      </c>
      <c r="D66" s="63" t="s">
        <v>26</v>
      </c>
      <c r="E66" s="64">
        <v>5</v>
      </c>
      <c r="F66" s="66"/>
      <c r="G66" s="116" t="s">
        <v>28</v>
      </c>
      <c r="H66" s="131"/>
      <c r="I66" s="116" t="s">
        <v>28</v>
      </c>
      <c r="J66" s="134"/>
      <c r="P66" s="2"/>
      <c r="Q66" s="2"/>
    </row>
    <row r="67" spans="1:17" ht="12">
      <c r="A67" s="125">
        <v>4</v>
      </c>
      <c r="B67" s="131"/>
      <c r="C67" s="63" t="s">
        <v>15</v>
      </c>
      <c r="D67" s="63" t="s">
        <v>16</v>
      </c>
      <c r="E67" s="64">
        <v>4</v>
      </c>
      <c r="F67" s="66"/>
      <c r="G67" s="116" t="s">
        <v>28</v>
      </c>
      <c r="H67" s="131"/>
      <c r="I67" s="116" t="s">
        <v>28</v>
      </c>
      <c r="J67" s="134"/>
      <c r="P67" s="2"/>
      <c r="Q67" s="2"/>
    </row>
    <row r="68" spans="1:17" ht="12">
      <c r="A68" s="125">
        <v>5</v>
      </c>
      <c r="B68" s="131"/>
      <c r="C68" s="63" t="s">
        <v>25</v>
      </c>
      <c r="D68" s="63" t="s">
        <v>26</v>
      </c>
      <c r="E68" s="64">
        <v>3</v>
      </c>
      <c r="F68" s="66"/>
      <c r="G68" s="116" t="s">
        <v>28</v>
      </c>
      <c r="H68" s="131"/>
      <c r="I68" s="116" t="s">
        <v>28</v>
      </c>
      <c r="J68" s="134"/>
      <c r="P68" s="2"/>
      <c r="Q68" s="2"/>
    </row>
    <row r="69" spans="1:17" ht="12">
      <c r="A69" s="125">
        <v>6</v>
      </c>
      <c r="B69" s="131"/>
      <c r="C69" s="63" t="s">
        <v>22</v>
      </c>
      <c r="D69" s="63" t="s">
        <v>20</v>
      </c>
      <c r="E69" s="64">
        <v>2</v>
      </c>
      <c r="F69" s="66"/>
      <c r="G69" s="116" t="s">
        <v>28</v>
      </c>
      <c r="H69" s="131"/>
      <c r="I69" s="116" t="s">
        <v>28</v>
      </c>
      <c r="J69" s="134"/>
      <c r="P69" s="2"/>
      <c r="Q69" s="2"/>
    </row>
    <row r="70" spans="1:17" ht="12">
      <c r="A70" s="125">
        <v>7</v>
      </c>
      <c r="B70" s="131"/>
      <c r="C70" s="63" t="s">
        <v>17</v>
      </c>
      <c r="D70" s="63" t="s">
        <v>18</v>
      </c>
      <c r="E70" s="64">
        <v>1</v>
      </c>
      <c r="F70" s="66"/>
      <c r="G70" s="116" t="s">
        <v>28</v>
      </c>
      <c r="H70" s="131"/>
      <c r="I70" s="116" t="s">
        <v>28</v>
      </c>
      <c r="J70" s="134"/>
      <c r="P70" s="2"/>
      <c r="Q70" s="2"/>
    </row>
    <row r="71" spans="1:17" ht="12.75" thickBot="1">
      <c r="A71" s="126">
        <v>8</v>
      </c>
      <c r="B71" s="132"/>
      <c r="C71" s="67" t="s">
        <v>23</v>
      </c>
      <c r="D71" s="67" t="s">
        <v>24</v>
      </c>
      <c r="E71" s="68">
        <v>0</v>
      </c>
      <c r="F71" s="69"/>
      <c r="G71" s="117" t="s">
        <v>28</v>
      </c>
      <c r="H71" s="132"/>
      <c r="I71" s="117" t="s">
        <v>28</v>
      </c>
      <c r="J71" s="135"/>
      <c r="P71" s="2"/>
      <c r="Q71" s="2"/>
    </row>
    <row r="72" spans="1:17" ht="12">
      <c r="A72" s="123"/>
      <c r="B72" s="123"/>
      <c r="G72" s="123"/>
      <c r="H72" s="123"/>
      <c r="I72" s="123"/>
      <c r="J72" s="123"/>
      <c r="P72" s="2"/>
      <c r="Q72" s="2"/>
    </row>
    <row r="73" spans="1:17" ht="12">
      <c r="A73" s="124"/>
      <c r="B73" s="124"/>
      <c r="G73" s="124"/>
      <c r="H73" s="124"/>
      <c r="I73" s="124"/>
      <c r="J73" s="124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G63:H63"/>
    <mergeCell ref="I63:J63"/>
    <mergeCell ref="A64:B64"/>
    <mergeCell ref="A65:B65"/>
    <mergeCell ref="G64:H64"/>
    <mergeCell ref="G65:H65"/>
    <mergeCell ref="I64:J64"/>
    <mergeCell ref="I65:J65"/>
    <mergeCell ref="A66:B66"/>
    <mergeCell ref="A67:B67"/>
    <mergeCell ref="A68:B68"/>
    <mergeCell ref="A69:B69"/>
    <mergeCell ref="A70:B70"/>
    <mergeCell ref="A71:B71"/>
    <mergeCell ref="A72:B72"/>
    <mergeCell ref="A73:B73"/>
    <mergeCell ref="G66:H66"/>
    <mergeCell ref="G67:H67"/>
    <mergeCell ref="G68:H68"/>
    <mergeCell ref="G69:H69"/>
    <mergeCell ref="G70:H70"/>
    <mergeCell ref="G71:H71"/>
    <mergeCell ref="G72:H72"/>
    <mergeCell ref="G73:H73"/>
    <mergeCell ref="I72:J72"/>
    <mergeCell ref="I73:J73"/>
    <mergeCell ref="I68:J68"/>
    <mergeCell ref="I69:J69"/>
    <mergeCell ref="I70:J70"/>
    <mergeCell ref="I71:J71"/>
    <mergeCell ref="P1:Q1"/>
    <mergeCell ref="P4:Q4"/>
    <mergeCell ref="K15:L15"/>
    <mergeCell ref="M15:N1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